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stephenshaw/Desktop/Jeannette Files/"/>
    </mc:Choice>
  </mc:AlternateContent>
  <xr:revisionPtr revIDLastSave="0" documentId="13_ncr:1_{DD429C37-DF0A-104C-A471-A992AF41643E}" xr6:coauthVersionLast="47" xr6:coauthVersionMax="47" xr10:uidLastSave="{00000000-0000-0000-0000-000000000000}"/>
  <bookViews>
    <workbookView xWindow="18300" yWindow="500" windowWidth="18780" windowHeight="19400" xr2:uid="{00000000-000D-0000-FFFF-FFFF00000000}"/>
  </bookViews>
  <sheets>
    <sheet name=" INV_FY25" sheetId="10" r:id="rId1"/>
    <sheet name="Add'l Applicants" sheetId="12" r:id="rId2"/>
    <sheet name="Add'l Applicants (pg3)" sheetId="13" r:id="rId3"/>
    <sheet name="Add'l Applicants (pg4)" sheetId="14" r:id="rId4"/>
    <sheet name="Sheet1" sheetId="11" state="hidden" r:id="rId5"/>
  </sheets>
  <definedNames>
    <definedName name="Address" localSheetId="2">Sheet1!#REF!</definedName>
    <definedName name="Address" localSheetId="3">Sheet1!#REF!</definedName>
    <definedName name="Address">Sheet1!#REF!</definedName>
    <definedName name="CountyBoard">Sheet1!$A$1:$A$89</definedName>
    <definedName name="DC">Sheet1!$J$1:$J$11</definedName>
    <definedName name="DCAddress" localSheetId="2">Sheet1!#REF!</definedName>
    <definedName name="DCAddress" localSheetId="3">Sheet1!#REF!</definedName>
    <definedName name="DCAddress">Sheet1!#REF!</definedName>
    <definedName name="Location">Sheet1!$I$1:$I$11</definedName>
    <definedName name="_xlnm.Print_Area" localSheetId="0">' INV_FY25'!$A$1:$G$40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10" l="1"/>
  <c r="A9" i="10"/>
  <c r="F6" i="10" s="1"/>
  <c r="F31" i="14"/>
  <c r="A5" i="14"/>
  <c r="F4" i="14"/>
  <c r="A5" i="13"/>
  <c r="A5" i="12"/>
  <c r="F4" i="13"/>
  <c r="F4" i="12"/>
  <c r="F31" i="13"/>
  <c r="F31" i="12"/>
  <c r="F12" i="10"/>
  <c r="A8" i="10"/>
  <c r="A7" i="10"/>
  <c r="A6" i="10"/>
  <c r="F6" i="12" l="1"/>
  <c r="F30" i="10"/>
  <c r="F6" i="14" l="1"/>
  <c r="F6" i="13"/>
</calcChain>
</file>

<file path=xl/sharedStrings.xml><?xml version="1.0" encoding="utf-8"?>
<sst xmlns="http://schemas.openxmlformats.org/spreadsheetml/2006/main" count="796" uniqueCount="593">
  <si>
    <t>DATE:</t>
  </si>
  <si>
    <t>INVOICE #</t>
  </si>
  <si>
    <t>Remit to:</t>
  </si>
  <si>
    <t>For invoicing questions, contact:</t>
  </si>
  <si>
    <t>&lt;Enter Contact Name Here&gt;</t>
  </si>
  <si>
    <t>&lt;Enter Contact Phone &amp; Email Here&gt;</t>
  </si>
  <si>
    <t>Deliverables</t>
  </si>
  <si>
    <t>Bill to:</t>
  </si>
  <si>
    <t>OAKS ID:</t>
  </si>
  <si>
    <t>DODD - AGENCY APPROVALS</t>
  </si>
  <si>
    <t>PO#</t>
  </si>
  <si>
    <t>RAP Application Approval #</t>
  </si>
  <si>
    <t>Total Reimbursement</t>
  </si>
  <si>
    <t>Monthly Amount</t>
  </si>
  <si>
    <t>Month of Rent</t>
  </si>
  <si>
    <t>Applicant Last Name</t>
  </si>
  <si>
    <t>For questions concerning this invoice, County Board contact:</t>
  </si>
  <si>
    <t>OAKS ID</t>
  </si>
  <si>
    <t>ADDRESS 1</t>
  </si>
  <si>
    <t>ADDRESS 2</t>
  </si>
  <si>
    <t>CITY</t>
  </si>
  <si>
    <t>STATE</t>
  </si>
  <si>
    <t>ZIP</t>
  </si>
  <si>
    <t>ADDRESS #</t>
  </si>
  <si>
    <t>C0001</t>
  </si>
  <si>
    <t>ADAMS COUNTY BOARD OF MR DD</t>
  </si>
  <si>
    <t>ATTN: TREASURER</t>
  </si>
  <si>
    <t>WEST UNION</t>
  </si>
  <si>
    <t>OH</t>
  </si>
  <si>
    <t>C0002</t>
  </si>
  <si>
    <t>ALLEN COUNTY BOARD OF MR DD</t>
  </si>
  <si>
    <t>2500 ADA RD</t>
  </si>
  <si>
    <t>LIMA</t>
  </si>
  <si>
    <t>C0003</t>
  </si>
  <si>
    <t>ASHLAND COUNTY BOARD OF DD</t>
  </si>
  <si>
    <t>1256 S CENTER ST</t>
  </si>
  <si>
    <t>ASHLAND</t>
  </si>
  <si>
    <t>C0004</t>
  </si>
  <si>
    <t>ASHTABULA COUNTY BOARD OF MR/DD</t>
  </si>
  <si>
    <t>2505 S RIDGE E</t>
  </si>
  <si>
    <t>ASHTABULA</t>
  </si>
  <si>
    <t>C0005</t>
  </si>
  <si>
    <t>ATHENS COUNTY BOARD OF MR/DD</t>
  </si>
  <si>
    <t>801 W UNION</t>
  </si>
  <si>
    <t>ATHENS</t>
  </si>
  <si>
    <t>C0006</t>
  </si>
  <si>
    <t>AUGLAIZE COUNTY BOARD OF MRDD</t>
  </si>
  <si>
    <t>20 E FIRST ST</t>
  </si>
  <si>
    <t>NEW BREMEN</t>
  </si>
  <si>
    <t>C0007</t>
  </si>
  <si>
    <t>BELMONT COUNTY BOARD OF MR DD</t>
  </si>
  <si>
    <t>SAINT CLAIRSVILLE</t>
  </si>
  <si>
    <t>C0008</t>
  </si>
  <si>
    <t>BROWN COUNTY BOARD OF MR/DD</t>
  </si>
  <si>
    <t>GEORGETOWN</t>
  </si>
  <si>
    <t>C0009</t>
  </si>
  <si>
    <t>BUTLER COUNTY BOARD OF DD</t>
  </si>
  <si>
    <t>282 N FAIR AVE</t>
  </si>
  <si>
    <t>HAMILTON</t>
  </si>
  <si>
    <t>C0010</t>
  </si>
  <si>
    <t>CARROLL COUNTY BOARD OF MR/DD</t>
  </si>
  <si>
    <t>PO BOX 429</t>
  </si>
  <si>
    <t>CARROLLTON</t>
  </si>
  <si>
    <t>C0011</t>
  </si>
  <si>
    <t>CHAMPAIGN COUNTY BOARD OF MRDD</t>
  </si>
  <si>
    <t>PO BOX 829</t>
  </si>
  <si>
    <t>URBANA</t>
  </si>
  <si>
    <t>C0012</t>
  </si>
  <si>
    <t>CLARK COUNTY BOARD OF MR/DD</t>
  </si>
  <si>
    <t>2527 KENTON ST</t>
  </si>
  <si>
    <t>SPRINGFIELD</t>
  </si>
  <si>
    <t>C0013</t>
  </si>
  <si>
    <t>CLERMONT COUNTY BOARD OF MR/DD</t>
  </si>
  <si>
    <t>2040 US HIGHWAY 50</t>
  </si>
  <si>
    <t>BATAVIA</t>
  </si>
  <si>
    <t>C0014</t>
  </si>
  <si>
    <t>CLINTON COUNTY BOARD OF MRDD</t>
  </si>
  <si>
    <t>4425 STATE ROUTE 730</t>
  </si>
  <si>
    <t>WILMINGTON</t>
  </si>
  <si>
    <t>C0015</t>
  </si>
  <si>
    <t>COLUMBIANA COUNTY BOARD OF DD</t>
  </si>
  <si>
    <t>7675 STATE ROUTE 45</t>
  </si>
  <si>
    <t>LISBON</t>
  </si>
  <si>
    <t>C0016</t>
  </si>
  <si>
    <t>COSHOCTON COUNTY BOARD OF MRDD</t>
  </si>
  <si>
    <t>23720 AIRPORT RD</t>
  </si>
  <si>
    <t>COSHOCTON</t>
  </si>
  <si>
    <t>C0017</t>
  </si>
  <si>
    <t>CRAWFORD COUNTY BOARD OF MR/DD</t>
  </si>
  <si>
    <t>1650 E SOUTHERN AVE</t>
  </si>
  <si>
    <t>BUCYRUS</t>
  </si>
  <si>
    <t>C0018</t>
  </si>
  <si>
    <t>CUYAHOGA COUNTY BOARD OF DD</t>
  </si>
  <si>
    <t>1275 LAKESIDE AVE EAST</t>
  </si>
  <si>
    <t>CLEVELAND</t>
  </si>
  <si>
    <t>C0019</t>
  </si>
  <si>
    <t>DARKE COUNTY BOARD OF DD</t>
  </si>
  <si>
    <t>5844 JAYSVILLE ST JOHNS RD</t>
  </si>
  <si>
    <t>GREENVILLE</t>
  </si>
  <si>
    <t>C0020</t>
  </si>
  <si>
    <t>DEFIANCE COUNTY BOARD OF MR/DD</t>
  </si>
  <si>
    <t>195 ISLAND PARKWAY</t>
  </si>
  <si>
    <t>DEFIANCE</t>
  </si>
  <si>
    <t>C0021</t>
  </si>
  <si>
    <t>DELAWARE COUNTY BOARD OF DD</t>
  </si>
  <si>
    <t>7991 COLUMBUS PIKE</t>
  </si>
  <si>
    <t>LEWIS CENTER</t>
  </si>
  <si>
    <t>C0022</t>
  </si>
  <si>
    <t>ERIE COUNTY BOARD OF DD</t>
  </si>
  <si>
    <t>4405 GALLOWAY RD</t>
  </si>
  <si>
    <t>SANDUSKY</t>
  </si>
  <si>
    <t>C0023</t>
  </si>
  <si>
    <t>FAIRFIELD COUNTY BOARD OF MRDD</t>
  </si>
  <si>
    <t>795 COLLEGE AVE</t>
  </si>
  <si>
    <t>LANCASTER</t>
  </si>
  <si>
    <t>C0024</t>
  </si>
  <si>
    <t>FAYETTE COUNTY BOARD OF MR/DD</t>
  </si>
  <si>
    <t>1330 ROBMINSON RD</t>
  </si>
  <si>
    <t>WASHINGTON CH</t>
  </si>
  <si>
    <t>C0025</t>
  </si>
  <si>
    <t>FRANKLIN COUNTY BOARD OF DD</t>
  </si>
  <si>
    <t>2879 JOHNSTOWN RD</t>
  </si>
  <si>
    <t>COLUMBUS</t>
  </si>
  <si>
    <t>C0026</t>
  </si>
  <si>
    <t>FULTON COUNTY BOARD OF MRDD</t>
  </si>
  <si>
    <t>1210 N OTTOKEE ST</t>
  </si>
  <si>
    <t>WAUSEON</t>
  </si>
  <si>
    <t>C0027</t>
  </si>
  <si>
    <t>GALLIA COUNTY BOARD OF DD</t>
  </si>
  <si>
    <t>77 MILL CREEK ROAD</t>
  </si>
  <si>
    <t>GALLIPOLIS</t>
  </si>
  <si>
    <t>C0028</t>
  </si>
  <si>
    <t>GEAUGA COUNTY BOARD OF MR/DD</t>
  </si>
  <si>
    <t>8200 CEDAR RD</t>
  </si>
  <si>
    <t>CHESTERLAND</t>
  </si>
  <si>
    <t>C0029</t>
  </si>
  <si>
    <t>GREENE COUNTY BOARD OF MRDD</t>
  </si>
  <si>
    <t>245 N VALLEY ROAD</t>
  </si>
  <si>
    <t>XENIA</t>
  </si>
  <si>
    <t>C0030</t>
  </si>
  <si>
    <t>GUERNSEY COUNTY BOARD OF MR/DD</t>
  </si>
  <si>
    <t>60770 SOUTHGATE RD</t>
  </si>
  <si>
    <t>BYESVILLE</t>
  </si>
  <si>
    <t>C0031</t>
  </si>
  <si>
    <t>1520 MADISON RD</t>
  </si>
  <si>
    <t>CINCINNATI</t>
  </si>
  <si>
    <t>C0032</t>
  </si>
  <si>
    <t>HANCOCK COUNTY BOARD OF MR/DD</t>
  </si>
  <si>
    <t>1700 E SANDUSKY ST</t>
  </si>
  <si>
    <t>FINDLAY</t>
  </si>
  <si>
    <t>C0033</t>
  </si>
  <si>
    <t>HARDIN COUNTY BOARD OF MRDD</t>
  </si>
  <si>
    <t>705 N IDA ST</t>
  </si>
  <si>
    <t>KENTON</t>
  </si>
  <si>
    <t>C0034</t>
  </si>
  <si>
    <t>HARRISON COUNTY BOARD OF MRDD</t>
  </si>
  <si>
    <t>82480 CADIZ JEWETT RD</t>
  </si>
  <si>
    <t>CADIZ</t>
  </si>
  <si>
    <t>C0035</t>
  </si>
  <si>
    <t>HENRY COUNTY BOARD OF DD</t>
  </si>
  <si>
    <t>135 E MAUMEE</t>
  </si>
  <si>
    <t>NAPOLEON</t>
  </si>
  <si>
    <t>C0036</t>
  </si>
  <si>
    <t>HIGHLAND COUNTY BOARD OF MR/DD</t>
  </si>
  <si>
    <t>8919 US ROUTE 50</t>
  </si>
  <si>
    <t>HILLSBORO</t>
  </si>
  <si>
    <t>C0037</t>
  </si>
  <si>
    <t>HOCKING COUNTY BOARD OF MR/DD</t>
  </si>
  <si>
    <t>PO BOX 387</t>
  </si>
  <si>
    <t>LOGAN</t>
  </si>
  <si>
    <t>C0038</t>
  </si>
  <si>
    <t>HOLMES COUNTY BOARD OF DD</t>
  </si>
  <si>
    <t>8001 TOWNSHIP ROAD 574</t>
  </si>
  <si>
    <t>HOLMESVILLE</t>
  </si>
  <si>
    <t>C0039</t>
  </si>
  <si>
    <t>HURON COUNTY BOARD OF MR/DD</t>
  </si>
  <si>
    <t>306 S NORWALK RD W</t>
  </si>
  <si>
    <t>NORWALK</t>
  </si>
  <si>
    <t>C0040</t>
  </si>
  <si>
    <t>JACKSON COUNTY BOARD OF MRDD</t>
  </si>
  <si>
    <t>PO BOX 607</t>
  </si>
  <si>
    <t>JACKSON</t>
  </si>
  <si>
    <t>C0041</t>
  </si>
  <si>
    <t>JEFFERSON COUNTY BOARD OF MR/DD</t>
  </si>
  <si>
    <t>256 JOHN SCOTT HWY</t>
  </si>
  <si>
    <t>STEUBENVILLE</t>
  </si>
  <si>
    <t>C0042</t>
  </si>
  <si>
    <t>KNOX COUNTY BOARD OF MR/DD</t>
  </si>
  <si>
    <t>11700 UPPER GILCHRIST RD</t>
  </si>
  <si>
    <t>MOUNT VERNON</t>
  </si>
  <si>
    <t>C0043</t>
  </si>
  <si>
    <t>LAKE COUNTY BOARD OF MR/DD</t>
  </si>
  <si>
    <t>8121 DEEPWOOD BLVD</t>
  </si>
  <si>
    <t>MENTOR</t>
  </si>
  <si>
    <t>C0044</t>
  </si>
  <si>
    <t>LAWRENCE COUNTY BOARD OF MRDD</t>
  </si>
  <si>
    <t>604 CARLTON DAVIDSON LN</t>
  </si>
  <si>
    <t>COAL GROVE</t>
  </si>
  <si>
    <t>C0045</t>
  </si>
  <si>
    <t>LICKING COUNTY BOARD OF DD</t>
  </si>
  <si>
    <t>116 N 22ND ST</t>
  </si>
  <si>
    <t>NEWARK</t>
  </si>
  <si>
    <t>C0046</t>
  </si>
  <si>
    <t>LOGAN COUNTY BOARD OF MR DD</t>
  </si>
  <si>
    <t>PO BOX 710</t>
  </si>
  <si>
    <t>BELLEFONTAINE</t>
  </si>
  <si>
    <t>C0047</t>
  </si>
  <si>
    <t>LORAIN COUNTY BOARD OF MR/DD</t>
  </si>
  <si>
    <t>1091 INFIRMARY RD</t>
  </si>
  <si>
    <t>ELYRIA</t>
  </si>
  <si>
    <t>C0048</t>
  </si>
  <si>
    <t>LUCAS COUNTY BOARD OF DD</t>
  </si>
  <si>
    <t>1154 LARC LN</t>
  </si>
  <si>
    <t>TOLEDO</t>
  </si>
  <si>
    <t>C0049</t>
  </si>
  <si>
    <t>MADISON COUNTY BOARD OF DD</t>
  </si>
  <si>
    <t>500 ELM ST</t>
  </si>
  <si>
    <t>LONDON</t>
  </si>
  <si>
    <t>C0050</t>
  </si>
  <si>
    <t>MAHONING COUNTY BOARD OF MRDD</t>
  </si>
  <si>
    <t>4791 WOODRIDGE DR</t>
  </si>
  <si>
    <t>YOUNGSTOWN</t>
  </si>
  <si>
    <t>C0051</t>
  </si>
  <si>
    <t>MARION COUNTY BOARD OF MR/DD</t>
  </si>
  <si>
    <t>2387 HARDING HWY E</t>
  </si>
  <si>
    <t>MARION</t>
  </si>
  <si>
    <t>C0052</t>
  </si>
  <si>
    <t>MEDINA COUNTY BOARD OF MR/DD</t>
  </si>
  <si>
    <t>4691 WINDFALL RD</t>
  </si>
  <si>
    <t>MEDINA</t>
  </si>
  <si>
    <t>C0053</t>
  </si>
  <si>
    <t>MEIGS COUNTY BOARD OF MR/DD</t>
  </si>
  <si>
    <t>PO BOX 307</t>
  </si>
  <si>
    <t>SYRACUSE</t>
  </si>
  <si>
    <t>C0054</t>
  </si>
  <si>
    <t>MERCER COUNTY BOARD OF MR/DD</t>
  </si>
  <si>
    <t>4980 MUD PIKE</t>
  </si>
  <si>
    <t>CELINA</t>
  </si>
  <si>
    <t>C0055</t>
  </si>
  <si>
    <t>MIAMI COUNTY BOARD OF MR/DD</t>
  </si>
  <si>
    <t>1625 TROY SIDNEY RD</t>
  </si>
  <si>
    <t>TROY</t>
  </si>
  <si>
    <t>C0056</t>
  </si>
  <si>
    <t>MONROE COUNTY BOARD OF MR/DD</t>
  </si>
  <si>
    <t>WOODSFIELD</t>
  </si>
  <si>
    <t>C0057</t>
  </si>
  <si>
    <t>MONTGOMERY COUNTY BOARD OF MR/DD</t>
  </si>
  <si>
    <t>DAYTON</t>
  </si>
  <si>
    <t>C0058</t>
  </si>
  <si>
    <t>MORGAN COUNTY BOARD OF MRDD</t>
  </si>
  <si>
    <t>900 S RIVERSIDE DR NE</t>
  </si>
  <si>
    <t>MCCONNELLVILLE</t>
  </si>
  <si>
    <t>C0059</t>
  </si>
  <si>
    <t>MORROW COUNTY BOARD OF MR/DD</t>
  </si>
  <si>
    <t>406 BANK ST</t>
  </si>
  <si>
    <t>MOUNT GILEAD</t>
  </si>
  <si>
    <t>C0060</t>
  </si>
  <si>
    <t>MUSKINGUM COUNTY BOARD OF MR/DD</t>
  </si>
  <si>
    <t>1304 NEWARK RD</t>
  </si>
  <si>
    <t>ZANESVILLE</t>
  </si>
  <si>
    <t>C0061</t>
  </si>
  <si>
    <t>NOBLE COUNTY BOARD OF MR DD</t>
  </si>
  <si>
    <t>CALDWELL</t>
  </si>
  <si>
    <t>C0062</t>
  </si>
  <si>
    <t>OTTAWA COUNTY BOARD OF MR/DD</t>
  </si>
  <si>
    <t>235 N TOUSSAINT SOUTH RD</t>
  </si>
  <si>
    <t>OAK HARBOR</t>
  </si>
  <si>
    <t>C0063</t>
  </si>
  <si>
    <t>PAULDING COUNTY BOARD OF DD</t>
  </si>
  <si>
    <t>PAULDING</t>
  </si>
  <si>
    <t>C0064</t>
  </si>
  <si>
    <t>PERRY COUNTY BOARD OF MRDD</t>
  </si>
  <si>
    <t>NEW LEXINGTON</t>
  </si>
  <si>
    <t>C0065</t>
  </si>
  <si>
    <t>PICKAWAY COUNTY BOARD OF MR/DD</t>
  </si>
  <si>
    <t>200 E HIGH ST</t>
  </si>
  <si>
    <t>CIRCLEVILLE</t>
  </si>
  <si>
    <t>C0066</t>
  </si>
  <si>
    <t>PIKE COUNTY BOARD OF DD</t>
  </si>
  <si>
    <t>330 E NORTH ST</t>
  </si>
  <si>
    <t>WAVERLY</t>
  </si>
  <si>
    <t>C0067</t>
  </si>
  <si>
    <t>PORTAGE COUNTY BOARD OF MRDD</t>
  </si>
  <si>
    <t>2606 BRADY LAKE RD</t>
  </si>
  <si>
    <t>RAVENNA</t>
  </si>
  <si>
    <t>C0068</t>
  </si>
  <si>
    <t>PREBLE COUNTY BOARD OF DD</t>
  </si>
  <si>
    <t>200 EATON LEWISBURG RD STE 201</t>
  </si>
  <si>
    <t>EATON</t>
  </si>
  <si>
    <t>C0069</t>
  </si>
  <si>
    <t>PUTNAM COUNTY BOARD OF MR/DD</t>
  </si>
  <si>
    <t>7989 STATE ROUTE 108</t>
  </si>
  <si>
    <t>OTTAWA</t>
  </si>
  <si>
    <t>C0070</t>
  </si>
  <si>
    <t>RICHLAND COUNTY BOARD OF MR/DD</t>
  </si>
  <si>
    <t>314 CLEVELAND AVE</t>
  </si>
  <si>
    <t>MANSFIELD</t>
  </si>
  <si>
    <t>C0071</t>
  </si>
  <si>
    <t>ROSS COUNTY BOARD OF MR DD</t>
  </si>
  <si>
    <t>CHILLICOTHE</t>
  </si>
  <si>
    <t>C0072</t>
  </si>
  <si>
    <t>SANDUSKY COUNTY BOARD OF MR/DD</t>
  </si>
  <si>
    <t>1001 CASTALIA ST</t>
  </si>
  <si>
    <t>FREMONT</t>
  </si>
  <si>
    <t>C0073</t>
  </si>
  <si>
    <t>SCIOTO COUNTY BOARD OF MR/DD</t>
  </si>
  <si>
    <t>2619 GALLIA ST</t>
  </si>
  <si>
    <t>PORTSMOUTH</t>
  </si>
  <si>
    <t>C0074</t>
  </si>
  <si>
    <t>SENECA COUNTY BOARD OF MRDD</t>
  </si>
  <si>
    <t>780 E COUNTY ROAD 20</t>
  </si>
  <si>
    <t>TIFFIN</t>
  </si>
  <si>
    <t>C0075</t>
  </si>
  <si>
    <t>SHELBY COUNTY BOARD OF MR/DD</t>
  </si>
  <si>
    <t>1200 S CHILDRENS HOME</t>
  </si>
  <si>
    <t>SIDNEY</t>
  </si>
  <si>
    <t>C0076</t>
  </si>
  <si>
    <t>STARK COUNTY BOARD OF MRDD</t>
  </si>
  <si>
    <t>2950 WHIPPLE AVE NW</t>
  </si>
  <si>
    <t>CANTON</t>
  </si>
  <si>
    <t>C0077</t>
  </si>
  <si>
    <t>SUMMIT COUNTY BOARD OF DD</t>
  </si>
  <si>
    <t>C0078</t>
  </si>
  <si>
    <t>TRUMBULL COUNTY BOARD OF MRDD</t>
  </si>
  <si>
    <t>NILES</t>
  </si>
  <si>
    <t>C0079</t>
  </si>
  <si>
    <t>TUSCARAWAS COUNTY BOARD OF MR/DD</t>
  </si>
  <si>
    <t>NEW PHILADELPHIA</t>
  </si>
  <si>
    <t>C0080</t>
  </si>
  <si>
    <t>UNION COUNTY BOARD OF MRDD</t>
  </si>
  <si>
    <t>1280 CHARLES LN</t>
  </si>
  <si>
    <t>MARYSVILLE</t>
  </si>
  <si>
    <t>C0081</t>
  </si>
  <si>
    <t>VAN WERT COUNTY BOARD OF MR/DD</t>
  </si>
  <si>
    <t>813 N FRANKLIN ST BOX 604</t>
  </si>
  <si>
    <t>VAN WERT</t>
  </si>
  <si>
    <t>C0082</t>
  </si>
  <si>
    <t>VINTON COUNTY BOARD OF MRDD</t>
  </si>
  <si>
    <t>MC ARTHUR</t>
  </si>
  <si>
    <t>C0083</t>
  </si>
  <si>
    <t>WARREN COUNTY BOARD OF MR DD</t>
  </si>
  <si>
    <t>LEBANON</t>
  </si>
  <si>
    <t>C0084</t>
  </si>
  <si>
    <t>WASHINGTON COUNTY BOARD OF MR/DD</t>
  </si>
  <si>
    <t>1701 COLEGATE DR</t>
  </si>
  <si>
    <t>MARIETTA</t>
  </si>
  <si>
    <t>C0085</t>
  </si>
  <si>
    <t>WAYNE COUNTY BOARD OF MR/DD</t>
  </si>
  <si>
    <t>266 OLDMAN RD</t>
  </si>
  <si>
    <t>WOOSTER</t>
  </si>
  <si>
    <t>C0086</t>
  </si>
  <si>
    <t>WILLIAMS COUNTY BOARD OF DD</t>
  </si>
  <si>
    <t>MONTPELIER</t>
  </si>
  <si>
    <t>C0087</t>
  </si>
  <si>
    <t>WOOD COUNTY BOARD OF MR/DD</t>
  </si>
  <si>
    <t>BOWLING GREEN</t>
  </si>
  <si>
    <t>C0088</t>
  </si>
  <si>
    <t>WYANDOT COUNTY BOARD OF MR/DD</t>
  </si>
  <si>
    <t>11028 COUNTY HIGHWAY 44</t>
  </si>
  <si>
    <t xml:space="preserve">UPPER SANDUSKY </t>
  </si>
  <si>
    <t>WEST UNION, OH 45693</t>
  </si>
  <si>
    <t>LIMA, OH 45801</t>
  </si>
  <si>
    <t>ASHLAND, OH 44805</t>
  </si>
  <si>
    <t>ASHTABULA, OH 44004</t>
  </si>
  <si>
    <t>ATHENS, OH 45701</t>
  </si>
  <si>
    <t>NEW BREMEN, OH 45869</t>
  </si>
  <si>
    <t>SAINT CLAIRSVILLE, OH 43950</t>
  </si>
  <si>
    <t>GEORGETOWN, OH 45121</t>
  </si>
  <si>
    <t>HAMILTON, OH 45011</t>
  </si>
  <si>
    <t>CARROLLTON, OH 44615</t>
  </si>
  <si>
    <t>URBANA, OH 43078</t>
  </si>
  <si>
    <t>SPRINGFIELD, OH 45505</t>
  </si>
  <si>
    <t>BATAVIA, OH 45103</t>
  </si>
  <si>
    <t>WILMINGTON, OH 45177</t>
  </si>
  <si>
    <t>LISBON, OH 44432</t>
  </si>
  <si>
    <t>COSHOCTON, OH 43812</t>
  </si>
  <si>
    <t>BUCYRUS, OH 44820</t>
  </si>
  <si>
    <t>CLEVELAND, OH 44114</t>
  </si>
  <si>
    <t>GREENVILLE, OH 45331</t>
  </si>
  <si>
    <t>DEFIANCE, OH 43512</t>
  </si>
  <si>
    <t>LEWIS CENTER, OH 43035</t>
  </si>
  <si>
    <t>SANDUSKY, OH 44870</t>
  </si>
  <si>
    <t>LANCASTER, OH 43130</t>
  </si>
  <si>
    <t>WASHINGTON CH, OH 43160</t>
  </si>
  <si>
    <t>COLUMBUS, OH 43219</t>
  </si>
  <si>
    <t>WAUSEON, OH 43567</t>
  </si>
  <si>
    <t>GALLIPOLIS, OH 45631</t>
  </si>
  <si>
    <t>CHESTERLAND, OH 44026</t>
  </si>
  <si>
    <t>XENIA, OH 45385</t>
  </si>
  <si>
    <t>BYESVILLE, OH 43723</t>
  </si>
  <si>
    <t>CINCINNATI, OH 45206</t>
  </si>
  <si>
    <t>FINDLAY, OH 45840</t>
  </si>
  <si>
    <t>KENTON, OH 43326</t>
  </si>
  <si>
    <t>CADIZ, OH 43907</t>
  </si>
  <si>
    <t>NAPOLEON, OH 43545</t>
  </si>
  <si>
    <t>HILLSBORO, OH 45133</t>
  </si>
  <si>
    <t>LOGAN, OH 43138</t>
  </si>
  <si>
    <t>HOLMESVILLE, OH 44633</t>
  </si>
  <si>
    <t>NORWALK, OH 44857</t>
  </si>
  <si>
    <t>JACKSON, OH 45640</t>
  </si>
  <si>
    <t>STEUBENVILLE, OH 43952</t>
  </si>
  <si>
    <t>MOUNT VERNON, OH 43050</t>
  </si>
  <si>
    <t>MENTOR, OH 44060</t>
  </si>
  <si>
    <t>COAL GROVE, OH 45638</t>
  </si>
  <si>
    <t>NEWARK, OH 43055</t>
  </si>
  <si>
    <t>BELLEFONTAINE, OH 43311</t>
  </si>
  <si>
    <t>ELYRIA, OH 44035</t>
  </si>
  <si>
    <t>TOLEDO, OH 43614</t>
  </si>
  <si>
    <t>LONDON, OH 43140</t>
  </si>
  <si>
    <t>YOUNGSTOWN, OH 44515</t>
  </si>
  <si>
    <t>MARION, OH 43302</t>
  </si>
  <si>
    <t>MEDINA, OH 44256</t>
  </si>
  <si>
    <t>SYRACUSE, OH 45779</t>
  </si>
  <si>
    <t>CELINA, OH 45822</t>
  </si>
  <si>
    <t>TROY, OH 45373</t>
  </si>
  <si>
    <t>WOODSFIELD, OH 43793</t>
  </si>
  <si>
    <t>MCCONNELLVILLE, OH 43756</t>
  </si>
  <si>
    <t>MOUNT GILEAD, OH 43338</t>
  </si>
  <si>
    <t>ZANESVILLE, OH 43701</t>
  </si>
  <si>
    <t>CALDWELL, OH 43724</t>
  </si>
  <si>
    <t>OAK HARBOR, OH 43449</t>
  </si>
  <si>
    <t>PAULDING, OH 45879</t>
  </si>
  <si>
    <t>NEW LEXINGTON, OH 43764</t>
  </si>
  <si>
    <t>CIRCLEVILLE, OH 43113</t>
  </si>
  <si>
    <t>WAVERLY, OH 45690</t>
  </si>
  <si>
    <t>RAVENNA, OH 44266</t>
  </si>
  <si>
    <t>EATON, OH 45320</t>
  </si>
  <si>
    <t>OTTAWA, OH 45875</t>
  </si>
  <si>
    <t>MANSFIELD, OH 44902</t>
  </si>
  <si>
    <t>CHILLICOTHE, OH 45601</t>
  </si>
  <si>
    <t>FREMONT, OH 43420</t>
  </si>
  <si>
    <t>PORTSMOUTH, OH 45662</t>
  </si>
  <si>
    <t>TIFFIN, OH 44883</t>
  </si>
  <si>
    <t>SIDNEY, OH 45365</t>
  </si>
  <si>
    <t>CANTON, OH 44708</t>
  </si>
  <si>
    <t>NILES, OH 44446</t>
  </si>
  <si>
    <t>NEW PHILADELPHIA, OH 44663</t>
  </si>
  <si>
    <t>MARYSVILLE, OH 43040</t>
  </si>
  <si>
    <t>VAN WERT, OH 45891</t>
  </si>
  <si>
    <t>MC ARTHUR, OH 45651</t>
  </si>
  <si>
    <t>LEBANON, OH 45036</t>
  </si>
  <si>
    <t>MARIETTA, OH 45750</t>
  </si>
  <si>
    <t>WOOSTER, OH 44691</t>
  </si>
  <si>
    <t>MONTPELIER, OH 43543</t>
  </si>
  <si>
    <t>BOWLING GREEN, OH 43402</t>
  </si>
  <si>
    <t>UPPER SANDUSKY , OH 43351</t>
  </si>
  <si>
    <t>CHOOSE COUNTY BOARD NAME</t>
  </si>
  <si>
    <t>CITY, STATE ZIP</t>
  </si>
  <si>
    <t>SVC LOC</t>
  </si>
  <si>
    <r>
      <t xml:space="preserve">Rental Assistance Program (RAP)             </t>
    </r>
    <r>
      <rPr>
        <b/>
        <i/>
        <sz val="14"/>
        <rFont val="Arial"/>
        <family val="2"/>
      </rPr>
      <t xml:space="preserve">     </t>
    </r>
    <r>
      <rPr>
        <b/>
        <sz val="14"/>
        <rFont val="Arial"/>
        <family val="2"/>
      </rPr>
      <t>AGENCY PAYMENT REQUEST</t>
    </r>
  </si>
  <si>
    <t>ABBREV</t>
  </si>
  <si>
    <t>ADAM</t>
  </si>
  <si>
    <t>ALLE</t>
  </si>
  <si>
    <t>ASHL</t>
  </si>
  <si>
    <t>ASHT</t>
  </si>
  <si>
    <t>ATHE</t>
  </si>
  <si>
    <t>AUGL</t>
  </si>
  <si>
    <t>BELM</t>
  </si>
  <si>
    <t>BROW</t>
  </si>
  <si>
    <t>BUTL</t>
  </si>
  <si>
    <t>CARR</t>
  </si>
  <si>
    <t>CHAM</t>
  </si>
  <si>
    <t>CLAR</t>
  </si>
  <si>
    <t>CLER</t>
  </si>
  <si>
    <t>CLIN</t>
  </si>
  <si>
    <t>COLU</t>
  </si>
  <si>
    <t>COSH</t>
  </si>
  <si>
    <t>CRAW</t>
  </si>
  <si>
    <t>CUYA</t>
  </si>
  <si>
    <t>DARK</t>
  </si>
  <si>
    <t>DEFI</t>
  </si>
  <si>
    <t>DELA</t>
  </si>
  <si>
    <t>ERIE</t>
  </si>
  <si>
    <t>FAIR</t>
  </si>
  <si>
    <t>FAYE</t>
  </si>
  <si>
    <t>FRAN</t>
  </si>
  <si>
    <t>FULT</t>
  </si>
  <si>
    <t>GALL</t>
  </si>
  <si>
    <t>GEAU</t>
  </si>
  <si>
    <t>GREE</t>
  </si>
  <si>
    <t>GUER</t>
  </si>
  <si>
    <t>HAMI</t>
  </si>
  <si>
    <t>HANC</t>
  </si>
  <si>
    <t>HARD</t>
  </si>
  <si>
    <t>HARR</t>
  </si>
  <si>
    <t>HENR</t>
  </si>
  <si>
    <t>HIGH</t>
  </si>
  <si>
    <t>HOCK</t>
  </si>
  <si>
    <t>HOLM</t>
  </si>
  <si>
    <t>HURO</t>
  </si>
  <si>
    <t>JACK</t>
  </si>
  <si>
    <t>JEFF</t>
  </si>
  <si>
    <t>KNOX</t>
  </si>
  <si>
    <t>LAKE</t>
  </si>
  <si>
    <t>LAWR</t>
  </si>
  <si>
    <t>LICK</t>
  </si>
  <si>
    <t>LOGA</t>
  </si>
  <si>
    <t>LORA</t>
  </si>
  <si>
    <t>LUCA</t>
  </si>
  <si>
    <t>MADI</t>
  </si>
  <si>
    <t>MAHO</t>
  </si>
  <si>
    <t>MARI</t>
  </si>
  <si>
    <t>MEDI</t>
  </si>
  <si>
    <t>MEIG</t>
  </si>
  <si>
    <t>MERC</t>
  </si>
  <si>
    <t>MIAM</t>
  </si>
  <si>
    <t>MONR</t>
  </si>
  <si>
    <t>MONT</t>
  </si>
  <si>
    <t>MORG</t>
  </si>
  <si>
    <t>MORR</t>
  </si>
  <si>
    <t>MUSK</t>
  </si>
  <si>
    <t>NOBL</t>
  </si>
  <si>
    <t>OTTA</t>
  </si>
  <si>
    <t>PAUL</t>
  </si>
  <si>
    <t>PERR</t>
  </si>
  <si>
    <t>PICK</t>
  </si>
  <si>
    <t>PIKE</t>
  </si>
  <si>
    <t>PORT</t>
  </si>
  <si>
    <t>PREB</t>
  </si>
  <si>
    <t>PUTN</t>
  </si>
  <si>
    <t>RICH</t>
  </si>
  <si>
    <t>ROSS</t>
  </si>
  <si>
    <t>SAND</t>
  </si>
  <si>
    <t>SCIO</t>
  </si>
  <si>
    <t>SENE</t>
  </si>
  <si>
    <t>SHEL</t>
  </si>
  <si>
    <t>STAR</t>
  </si>
  <si>
    <t>SUMM</t>
  </si>
  <si>
    <t>TRUM</t>
  </si>
  <si>
    <t>TUSC</t>
  </si>
  <si>
    <t>UNIO</t>
  </si>
  <si>
    <t xml:space="preserve">VAN </t>
  </si>
  <si>
    <t>VINT</t>
  </si>
  <si>
    <t>WARR</t>
  </si>
  <si>
    <t>WASH</t>
  </si>
  <si>
    <t>WAYN</t>
  </si>
  <si>
    <t>WILL</t>
  </si>
  <si>
    <t>WOOD</t>
  </si>
  <si>
    <t>WYAN</t>
  </si>
  <si>
    <t>JAN</t>
  </si>
  <si>
    <t>FEB</t>
  </si>
  <si>
    <t>MAR</t>
  </si>
  <si>
    <t>APR</t>
  </si>
  <si>
    <t>MAY</t>
  </si>
  <si>
    <t>JUN</t>
  </si>
  <si>
    <t>JUL</t>
  </si>
  <si>
    <t>AUG</t>
  </si>
  <si>
    <t>SEP</t>
  </si>
  <si>
    <t>OCT</t>
  </si>
  <si>
    <t>NOV</t>
  </si>
  <si>
    <t>DEC</t>
  </si>
  <si>
    <t>Payment Terms: DUE NOW</t>
  </si>
  <si>
    <t>PAGE 2 - Continue</t>
  </si>
  <si>
    <t>Page 2 Subtotal:</t>
  </si>
  <si>
    <t>Page 2 - Subtotal</t>
  </si>
  <si>
    <t>PAGE 3 - Continue</t>
  </si>
  <si>
    <t>PAGE 4 - Continue</t>
  </si>
  <si>
    <t>Page 3 - Subtotal</t>
  </si>
  <si>
    <t>Page 4 - Subtotal</t>
  </si>
  <si>
    <t>SERV LOC:</t>
  </si>
  <si>
    <t>(Template additional applicant pages can be completed for additional applicants and will combine for total reimbursement on invoice.)</t>
  </si>
  <si>
    <r>
      <t xml:space="preserve">Rental Assistance Program (RAP)           </t>
    </r>
    <r>
      <rPr>
        <b/>
        <sz val="14"/>
        <rFont val="Arial"/>
        <family val="2"/>
      </rPr>
      <t>AGENCY PAYMENT REQUEST</t>
    </r>
  </si>
  <si>
    <t>610 COMMERICAL AVE SW</t>
  </si>
  <si>
    <t>68421 HAMMOND ROAD</t>
  </si>
  <si>
    <t>8112 NORTH MAIN STREET</t>
  </si>
  <si>
    <t>DAYTON, OH 45415</t>
  </si>
  <si>
    <t>167 WEST MAIN STREET</t>
  </si>
  <si>
    <t>HAMILTON COUNTY DEVELOPMENTAL DISABILITIES SERVICES</t>
  </si>
  <si>
    <t>CUYAHOGA FALLS</t>
  </si>
  <si>
    <t>CUYAHOGA FALLS, OH 44221</t>
  </si>
  <si>
    <t>Per AM. Sub. H.B. No. 33, Section 261.60, DODD is to provide funding to County Boards (CB) of Developmental Disabilities for reimbursement for rental assistance to individuals with developmental disabilities receiving home and community based services. 
- Individual meets eligibility criteria.
- CB completed RA application received and approved by DODD.
- Home Inspection Complete - County Board/Housing Corp. have form on file.
- Track of rent payments - documentation as required by DODD</t>
  </si>
  <si>
    <t>1921 E GYPSY LN RD</t>
  </si>
  <si>
    <t>FSS Origin Code: 325</t>
  </si>
  <si>
    <t>42 KINGS WAY</t>
  </si>
  <si>
    <t>FY25 MONTHLY REIMBURSEMENT INVOICE</t>
  </si>
  <si>
    <t>PO00170339 Line 1</t>
  </si>
  <si>
    <t>116 W. MULBERRY ST</t>
  </si>
  <si>
    <t>325 W. STATE ST. BLDG A, SUITE 2</t>
  </si>
  <si>
    <t>46049 MARIETTA RD, STE 4</t>
  </si>
  <si>
    <t>451 MCDONALD PIKE</t>
  </si>
  <si>
    <t>601 SENIOR DR</t>
  </si>
  <si>
    <t>45 NORTH RD</t>
  </si>
  <si>
    <t>31057 INDUSTRIAL PARK DR.</t>
  </si>
  <si>
    <t>05653 STATE RT 15</t>
  </si>
  <si>
    <t>47011 STATE ROUTE 26 BOX 623</t>
  </si>
  <si>
    <t>2355 2ND ST</t>
  </si>
  <si>
    <t>RAP email box: doddrap@dodd.ohio.gov</t>
  </si>
  <si>
    <t>Invoices must be emailed to RAP email box: doddrap@dodd.ohio.gov 
with subject "RAP Invoice" for payment processing.</t>
  </si>
  <si>
    <t xml:space="preserve">Division of Policy and Strategic Direction Approver Signature &amp; Date: </t>
  </si>
  <si>
    <t>Jeannette Welsh, Housing Manager</t>
  </si>
  <si>
    <t>Ohio Department of Developmental Disabilities</t>
  </si>
  <si>
    <t>30 E. Broad Street, 12th Floor</t>
  </si>
  <si>
    <t>Columbus, OH 43215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</si>
</sst>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28" x14ac:knownFonts="1">
    <font>
      <sz val="10"/>
      <name val="Arial"/>
    </font>
    <font>
      <sz val="11"/>
      <color theme="1"/>
      <name val="Calibri"/>
      <family val="2"/>
      <scheme val="minor"/>
    </font>
    <font>
      <b/>
      <sz val="10"/>
      <name val="Arial"/>
      <family val="2"/>
    </font>
    <font>
      <sz val="10"/>
      <name val="Arial"/>
      <family val="2"/>
    </font>
    <font>
      <b/>
      <sz val="11"/>
      <name val="Arial"/>
      <family val="2"/>
    </font>
    <font>
      <sz val="11"/>
      <name val="Arial"/>
      <family val="2"/>
    </font>
    <font>
      <b/>
      <sz val="12"/>
      <name val="Arial"/>
      <family val="2"/>
    </font>
    <font>
      <u/>
      <sz val="10"/>
      <color theme="10"/>
      <name val="Arial"/>
      <family val="2"/>
    </font>
    <font>
      <sz val="11"/>
      <color rgb="FF9C0006"/>
      <name val="Calibri"/>
      <family val="2"/>
      <scheme val="minor"/>
    </font>
    <font>
      <sz val="11"/>
      <color theme="1"/>
      <name val="Arial"/>
      <family val="2"/>
    </font>
    <font>
      <sz val="10"/>
      <color theme="1"/>
      <name val="Arial"/>
      <family val="2"/>
    </font>
    <font>
      <b/>
      <sz val="12"/>
      <color theme="1"/>
      <name val="Arial"/>
      <family val="2"/>
    </font>
    <font>
      <sz val="8"/>
      <color rgb="FF000000"/>
      <name val="Tahoma"/>
      <family val="2"/>
    </font>
    <font>
      <i/>
      <sz val="11"/>
      <name val="Arial"/>
      <family val="2"/>
    </font>
    <font>
      <b/>
      <i/>
      <sz val="11"/>
      <name val="Arial"/>
      <family val="2"/>
    </font>
    <font>
      <sz val="12"/>
      <color theme="1"/>
      <name val="Arial"/>
      <family val="2"/>
    </font>
    <font>
      <sz val="18"/>
      <color rgb="FFC8D8DE"/>
      <name val="Arial Black"/>
      <family val="2"/>
    </font>
    <font>
      <sz val="10"/>
      <color rgb="FF9C0006"/>
      <name val="Calibri"/>
      <family val="2"/>
      <scheme val="minor"/>
    </font>
    <font>
      <b/>
      <i/>
      <sz val="16"/>
      <name val="Arial"/>
      <family val="2"/>
    </font>
    <font>
      <sz val="16"/>
      <color rgb="FFC8D8DE"/>
      <name val="Arial Black"/>
      <family val="2"/>
    </font>
    <font>
      <b/>
      <i/>
      <sz val="14"/>
      <name val="Arial"/>
      <family val="2"/>
    </font>
    <font>
      <b/>
      <sz val="14"/>
      <name val="Arial"/>
      <family val="2"/>
    </font>
    <font>
      <b/>
      <i/>
      <sz val="11"/>
      <color rgb="FF800000"/>
      <name val="Arial"/>
      <family val="2"/>
    </font>
    <font>
      <sz val="10"/>
      <color theme="0"/>
      <name val="Arial"/>
      <family val="2"/>
    </font>
    <font>
      <i/>
      <sz val="9"/>
      <name val="Arial"/>
      <family val="2"/>
    </font>
    <font>
      <i/>
      <sz val="10"/>
      <name val="Arial"/>
      <family val="2"/>
    </font>
    <font>
      <sz val="8"/>
      <name val="Arial"/>
      <family val="2"/>
    </font>
    <font>
      <b/>
      <sz val="9"/>
      <name val="Arial"/>
      <family val="2"/>
    </font>
  </fonts>
  <fills count="8">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D8E4E8"/>
        <bgColor rgb="FF000000"/>
      </patternFill>
    </fill>
    <fill>
      <patternFill patternType="solid">
        <fgColor rgb="FFFFC7CE"/>
      </patternFill>
    </fill>
    <fill>
      <patternFill patternType="solid">
        <fgColor rgb="FFC8D8DE"/>
        <bgColor rgb="FF000000"/>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s>
  <cellStyleXfs count="5">
    <xf numFmtId="0" fontId="0" fillId="0" borderId="0"/>
    <xf numFmtId="0" fontId="1" fillId="0" borderId="0"/>
    <xf numFmtId="0" fontId="3" fillId="0" borderId="0"/>
    <xf numFmtId="0" fontId="7" fillId="0" borderId="0" applyNumberFormat="0" applyFill="0" applyBorder="0" applyAlignment="0" applyProtection="0"/>
    <xf numFmtId="0" fontId="8" fillId="5" borderId="0" applyNumberFormat="0" applyFill="0" applyBorder="0" applyAlignment="0" applyProtection="0"/>
  </cellStyleXfs>
  <cellXfs count="112">
    <xf numFmtId="0" fontId="0" fillId="0" borderId="0" xfId="0"/>
    <xf numFmtId="0" fontId="4" fillId="0" borderId="0" xfId="0" applyFont="1"/>
    <xf numFmtId="0" fontId="4" fillId="0" borderId="0" xfId="0" applyFont="1" applyAlignment="1">
      <alignment horizontal="right"/>
    </xf>
    <xf numFmtId="0" fontId="5" fillId="0" borderId="0" xfId="0" applyFont="1"/>
    <xf numFmtId="0" fontId="0" fillId="0" borderId="0" xfId="0" applyAlignment="1">
      <alignment vertical="top"/>
    </xf>
    <xf numFmtId="0" fontId="0" fillId="0" borderId="0" xfId="0" applyAlignment="1">
      <alignment vertical="center"/>
    </xf>
    <xf numFmtId="0" fontId="3" fillId="0" borderId="0" xfId="0" applyFont="1" applyAlignment="1">
      <alignment vertical="center"/>
    </xf>
    <xf numFmtId="164" fontId="9" fillId="0" borderId="0" xfId="0" applyNumberFormat="1" applyFont="1" applyAlignment="1">
      <alignment horizontal="right"/>
    </xf>
    <xf numFmtId="0" fontId="6" fillId="0" borderId="0" xfId="0" applyFont="1" applyAlignment="1">
      <alignment horizontal="right"/>
    </xf>
    <xf numFmtId="0" fontId="5" fillId="0" borderId="0" xfId="0" applyFont="1" applyAlignment="1">
      <alignment vertical="center"/>
    </xf>
    <xf numFmtId="0" fontId="3" fillId="0" borderId="7" xfId="0" applyFont="1" applyBorder="1" applyAlignment="1">
      <alignment horizontal="right"/>
    </xf>
    <xf numFmtId="0" fontId="3" fillId="0" borderId="0" xfId="0" applyFont="1" applyAlignment="1">
      <alignment horizontal="right"/>
    </xf>
    <xf numFmtId="0" fontId="0" fillId="0" borderId="9" xfId="0" applyBorder="1"/>
    <xf numFmtId="0" fontId="3" fillId="0" borderId="7" xfId="0" applyFont="1" applyBorder="1"/>
    <xf numFmtId="0" fontId="3" fillId="0" borderId="0" xfId="0" applyFont="1"/>
    <xf numFmtId="0" fontId="2" fillId="3" borderId="0" xfId="0" applyFont="1" applyFill="1" applyAlignment="1">
      <alignment horizontal="right"/>
    </xf>
    <xf numFmtId="0" fontId="8" fillId="3" borderId="0" xfId="4" applyFill="1" applyBorder="1" applyProtection="1"/>
    <xf numFmtId="0" fontId="7" fillId="0" borderId="0" xfId="3" applyFill="1" applyAlignment="1" applyProtection="1">
      <alignment vertical="center"/>
    </xf>
    <xf numFmtId="0" fontId="5" fillId="0" borderId="0" xfId="0" applyFont="1" applyAlignment="1">
      <alignment vertical="top"/>
    </xf>
    <xf numFmtId="0" fontId="5" fillId="0" borderId="1" xfId="0" applyFont="1" applyBorder="1" applyAlignment="1" applyProtection="1">
      <alignment vertical="center" wrapText="1"/>
      <protection locked="0"/>
    </xf>
    <xf numFmtId="0" fontId="4" fillId="2" borderId="1" xfId="0" applyFont="1" applyFill="1" applyBorder="1" applyAlignment="1">
      <alignment horizontal="center" vertical="center"/>
    </xf>
    <xf numFmtId="0" fontId="3" fillId="0" borderId="25" xfId="0" applyFont="1" applyBorder="1"/>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1" xfId="0" applyFont="1" applyBorder="1"/>
    <xf numFmtId="49" fontId="3" fillId="0" borderId="1" xfId="0" applyNumberFormat="1" applyFont="1" applyBorder="1" applyAlignment="1">
      <alignment horizontal="left"/>
    </xf>
    <xf numFmtId="0" fontId="0" fillId="0" borderId="0" xfId="0" applyAlignment="1">
      <alignment horizontal="left"/>
    </xf>
    <xf numFmtId="0" fontId="9" fillId="3" borderId="7" xfId="0" applyFont="1" applyFill="1" applyBorder="1"/>
    <xf numFmtId="0" fontId="9" fillId="3" borderId="0" xfId="0" applyFont="1" applyFill="1"/>
    <xf numFmtId="0" fontId="5" fillId="0" borderId="0" xfId="0" applyFont="1" applyAlignment="1">
      <alignment horizontal="left"/>
    </xf>
    <xf numFmtId="0" fontId="5" fillId="0" borderId="0" xfId="0" applyFont="1" applyAlignment="1">
      <alignment horizontal="left" vertical="center"/>
    </xf>
    <xf numFmtId="0" fontId="14" fillId="0" borderId="13" xfId="0" applyFont="1" applyBorder="1" applyAlignment="1">
      <alignment horizontal="center" vertical="center" wrapText="1"/>
    </xf>
    <xf numFmtId="0" fontId="23" fillId="0" borderId="0" xfId="0" applyFont="1"/>
    <xf numFmtId="0" fontId="2" fillId="0" borderId="0" xfId="0" applyFont="1" applyAlignment="1">
      <alignment horizontal="center"/>
    </xf>
    <xf numFmtId="0" fontId="13" fillId="0" borderId="0" xfId="0" applyFont="1" applyAlignment="1">
      <alignment horizontal="left"/>
    </xf>
    <xf numFmtId="0" fontId="5" fillId="0" borderId="29" xfId="0" applyFont="1" applyBorder="1" applyAlignment="1" applyProtection="1">
      <alignment vertical="center" wrapText="1"/>
      <protection locked="0"/>
    </xf>
    <xf numFmtId="0" fontId="2" fillId="3" borderId="9" xfId="0" applyFont="1" applyFill="1" applyBorder="1" applyAlignment="1">
      <alignment horizontal="right"/>
    </xf>
    <xf numFmtId="0" fontId="2" fillId="7" borderId="0" xfId="0" applyFont="1" applyFill="1"/>
    <xf numFmtId="0" fontId="2" fillId="7" borderId="0" xfId="0" applyFont="1" applyFill="1" applyAlignment="1">
      <alignment horizontal="center"/>
    </xf>
    <xf numFmtId="0" fontId="3" fillId="0" borderId="25" xfId="0" applyFont="1" applyBorder="1" applyAlignment="1">
      <alignment horizontal="center"/>
    </xf>
    <xf numFmtId="0" fontId="27" fillId="3" borderId="0" xfId="0" applyFont="1" applyFill="1" applyAlignment="1">
      <alignment horizontal="right"/>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5" fillId="0" borderId="12" xfId="0" applyFont="1" applyBorder="1" applyAlignment="1">
      <alignment horizontal="right" vertical="center" wrapText="1"/>
    </xf>
    <xf numFmtId="0" fontId="25" fillId="0" borderId="13" xfId="0" applyFont="1" applyBorder="1" applyAlignment="1">
      <alignment horizontal="right" vertical="center" wrapText="1"/>
    </xf>
    <xf numFmtId="0" fontId="25" fillId="0" borderId="14" xfId="0" applyFont="1" applyBorder="1" applyAlignment="1">
      <alignment horizontal="right" vertical="center" wrapText="1"/>
    </xf>
    <xf numFmtId="0" fontId="2" fillId="3" borderId="16" xfId="0" applyFont="1" applyFill="1" applyBorder="1" applyAlignment="1">
      <alignment horizontal="right"/>
    </xf>
    <xf numFmtId="0" fontId="2" fillId="3" borderId="15" xfId="0" applyFont="1" applyFill="1" applyBorder="1" applyAlignment="1">
      <alignment horizontal="right"/>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7" fillId="3" borderId="0" xfId="4" applyFont="1" applyFill="1" applyBorder="1" applyAlignment="1" applyProtection="1">
      <alignment vertical="center"/>
      <protection locked="0"/>
    </xf>
    <xf numFmtId="0" fontId="17" fillId="3" borderId="9" xfId="4" applyFont="1" applyFill="1" applyBorder="1" applyAlignment="1" applyProtection="1">
      <alignment vertical="center"/>
      <protection locked="0"/>
    </xf>
    <xf numFmtId="0" fontId="5" fillId="0" borderId="24"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44" fontId="5" fillId="0" borderId="10" xfId="0" applyNumberFormat="1" applyFont="1" applyBorder="1" applyAlignment="1" applyProtection="1">
      <alignment horizontal="center" vertical="center"/>
      <protection locked="0"/>
    </xf>
    <xf numFmtId="44" fontId="5" fillId="0" borderId="11" xfId="0" applyNumberFormat="1" applyFont="1" applyBorder="1" applyAlignment="1" applyProtection="1">
      <alignment horizontal="center" vertical="center"/>
      <protection locked="0"/>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44" fontId="5" fillId="0" borderId="24" xfId="0" applyNumberFormat="1" applyFont="1" applyBorder="1" applyAlignment="1" applyProtection="1">
      <alignment horizontal="center" vertical="center"/>
      <protection locked="0"/>
    </xf>
    <xf numFmtId="44" fontId="5" fillId="0" borderId="23" xfId="0" applyNumberFormat="1" applyFont="1" applyBorder="1" applyAlignment="1" applyProtection="1">
      <alignment horizontal="center" vertical="center"/>
      <protection locked="0"/>
    </xf>
    <xf numFmtId="44" fontId="6" fillId="0" borderId="20" xfId="0" applyNumberFormat="1" applyFont="1" applyBorder="1" applyAlignment="1">
      <alignment horizontal="left" vertical="center"/>
    </xf>
    <xf numFmtId="44" fontId="6" fillId="0" borderId="21" xfId="0" applyNumberFormat="1" applyFont="1" applyBorder="1" applyAlignment="1">
      <alignment horizontal="lef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xf>
    <xf numFmtId="0" fontId="4" fillId="0" borderId="0" xfId="0" applyFont="1"/>
    <xf numFmtId="0" fontId="5" fillId="0" borderId="0" xfId="0" applyFont="1" applyAlignment="1">
      <alignment vertical="top"/>
    </xf>
    <xf numFmtId="0" fontId="5" fillId="0" borderId="0" xfId="0" applyFont="1" applyAlignment="1">
      <alignment horizontal="left" vertical="center"/>
    </xf>
    <xf numFmtId="0" fontId="16" fillId="0" borderId="0" xfId="0" applyFont="1" applyAlignment="1">
      <alignment horizontal="center" vertical="center"/>
    </xf>
    <xf numFmtId="14" fontId="11" fillId="0" borderId="2"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left"/>
    </xf>
    <xf numFmtId="49" fontId="15" fillId="0" borderId="4" xfId="0" applyNumberFormat="1" applyFont="1" applyBorder="1" applyAlignment="1">
      <alignment horizontal="center" vertical="center"/>
    </xf>
    <xf numFmtId="0" fontId="5" fillId="0" borderId="3" xfId="0" applyFont="1" applyBorder="1" applyAlignment="1">
      <alignment horizontal="center"/>
    </xf>
    <xf numFmtId="0" fontId="0" fillId="0" borderId="3" xfId="0" applyBorder="1" applyAlignment="1">
      <alignment horizontal="center"/>
    </xf>
    <xf numFmtId="0" fontId="4" fillId="0" borderId="0" xfId="0" applyFont="1" applyProtection="1">
      <protection locked="0"/>
    </xf>
    <xf numFmtId="0" fontId="5" fillId="0" borderId="0" xfId="0" applyFont="1"/>
    <xf numFmtId="0" fontId="4" fillId="2"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44" fontId="5" fillId="0" borderId="2" xfId="0" applyNumberFormat="1" applyFont="1" applyBorder="1" applyAlignment="1" applyProtection="1">
      <alignment horizontal="center" vertical="center"/>
      <protection locked="0"/>
    </xf>
    <xf numFmtId="44" fontId="5" fillId="0" borderId="4" xfId="0" applyNumberFormat="1" applyFont="1" applyBorder="1" applyAlignment="1" applyProtection="1">
      <alignment horizontal="center" vertical="center"/>
      <protection locked="0"/>
    </xf>
    <xf numFmtId="0" fontId="4" fillId="0" borderId="5" xfId="0" applyFont="1" applyBorder="1" applyAlignment="1">
      <alignment horizontal="center"/>
    </xf>
    <xf numFmtId="0" fontId="15" fillId="0" borderId="1" xfId="0" applyFont="1" applyBorder="1" applyAlignment="1">
      <alignment horizontal="center"/>
    </xf>
    <xf numFmtId="0" fontId="18" fillId="0" borderId="0" xfId="0" applyFont="1" applyAlignment="1">
      <alignment horizontal="left" vertical="top"/>
    </xf>
    <xf numFmtId="14" fontId="11" fillId="0" borderId="1" xfId="0" applyNumberFormat="1" applyFont="1" applyBorder="1" applyAlignment="1">
      <alignment horizontal="center"/>
    </xf>
    <xf numFmtId="0" fontId="11" fillId="0" borderId="1" xfId="0" applyFont="1" applyBorder="1" applyAlignment="1">
      <alignment horizontal="center"/>
    </xf>
  </cellXfs>
  <cellStyles count="5">
    <cellStyle name="Bad" xfId="4" builtinId="27" customBuiltin="1"/>
    <cellStyle name="Hyperlink" xfId="3" builtinId="8"/>
    <cellStyle name="Normal" xfId="0" builtinId="0"/>
    <cellStyle name="Normal 2" xfId="1" xr:uid="{00000000-0005-0000-0000-000003000000}"/>
    <cellStyle name="Normal 3" xfId="2" xr:uid="{00000000-0005-0000-0000-000004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C8D8DE"/>
      <color rgb="FFFFCC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165100</xdr:rowOff>
        </xdr:from>
        <xdr:to>
          <xdr:col>3</xdr:col>
          <xdr:colOff>482600</xdr:colOff>
          <xdr:row>36</xdr:row>
          <xdr:rowOff>254000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 this invoice includes multiple pages for additional applicants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0</xdr:rowOff>
        </xdr:from>
        <xdr:to>
          <xdr:col>6</xdr:col>
          <xdr:colOff>812800</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 DODD approved RAP application(s) on file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showGridLines="0" tabSelected="1" topLeftCell="A2" zoomScaleNormal="100" workbookViewId="0">
      <selection activeCell="A23" sqref="A23:B23"/>
    </sheetView>
  </sheetViews>
  <sheetFormatPr baseColWidth="10" defaultColWidth="9.1640625" defaultRowHeight="13" x14ac:dyDescent="0.15"/>
  <cols>
    <col min="1" max="1" width="13.5" customWidth="1"/>
    <col min="2" max="2" width="11.83203125" customWidth="1"/>
    <col min="3" max="3" width="14.5" customWidth="1"/>
    <col min="4" max="4" width="14.1640625" customWidth="1"/>
    <col min="5" max="5" width="15.83203125" customWidth="1"/>
    <col min="6" max="6" width="12.83203125" customWidth="1"/>
    <col min="7" max="7" width="13.1640625" customWidth="1"/>
    <col min="11" max="14" width="9.1640625" customWidth="1"/>
  </cols>
  <sheetData>
    <row r="1" spans="1:11" s="5" customFormat="1" ht="18" x14ac:dyDescent="0.15">
      <c r="A1" s="81" t="s">
        <v>561</v>
      </c>
      <c r="B1" s="81"/>
      <c r="C1" s="81"/>
      <c r="D1" s="81"/>
      <c r="E1" s="81"/>
      <c r="F1" s="81"/>
      <c r="G1" s="81"/>
      <c r="K1" s="6"/>
    </row>
    <row r="2" spans="1:11" s="5" customFormat="1" ht="26" x14ac:dyDescent="0.15">
      <c r="A2" s="80" t="s">
        <v>574</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86"/>
      <c r="G4" s="87"/>
    </row>
    <row r="5" spans="1:11" ht="14" x14ac:dyDescent="0.15">
      <c r="A5" s="96" t="s">
        <v>446</v>
      </c>
      <c r="B5" s="96"/>
      <c r="C5" s="96"/>
      <c r="D5" s="3"/>
      <c r="E5" s="3"/>
      <c r="F5" s="94"/>
      <c r="G5" s="94"/>
    </row>
    <row r="6" spans="1:11" ht="19" customHeight="1" x14ac:dyDescent="0.2">
      <c r="A6" s="97" t="str">
        <f>VLOOKUP(A5,Sheet1!A:B,2,FALSE)</f>
        <v>ADDRESS 1</v>
      </c>
      <c r="B6" s="97"/>
      <c r="C6" s="97"/>
      <c r="D6" s="3"/>
      <c r="E6" s="8" t="s">
        <v>1</v>
      </c>
      <c r="F6" s="88" t="str">
        <f>CONCATENATE("FY25-",A9,"-",E23,"-M")</f>
        <v>FY25-ABBREV--M</v>
      </c>
      <c r="G6" s="89"/>
    </row>
    <row r="7" spans="1:11" ht="15" customHeight="1" x14ac:dyDescent="0.15">
      <c r="A7" s="83" t="str">
        <f>VLOOKUP(A5,Sheet1!A:C,3,FALSE)</f>
        <v>ADDRESS 2</v>
      </c>
      <c r="B7" s="83"/>
      <c r="C7" s="83"/>
      <c r="D7" s="18"/>
      <c r="F7" s="95"/>
      <c r="G7" s="95"/>
    </row>
    <row r="8" spans="1:11" ht="16" x14ac:dyDescent="0.2">
      <c r="A8" s="83" t="str">
        <f>VLOOKUP(A5,Sheet1!A:H,8,FALSE)</f>
        <v>CITY, STATE ZIP</v>
      </c>
      <c r="B8" s="83"/>
      <c r="C8" s="83"/>
      <c r="D8" s="18"/>
      <c r="E8" s="8" t="s">
        <v>10</v>
      </c>
      <c r="F8" s="88" t="s">
        <v>575</v>
      </c>
      <c r="G8" s="93"/>
    </row>
    <row r="9" spans="1:11" ht="7" customHeight="1" x14ac:dyDescent="0.15">
      <c r="A9" s="34" t="str">
        <f>VLOOKUP(A5,Sheet1!A:K,11,FALSE)</f>
        <v>ABBREV</v>
      </c>
    </row>
    <row r="10" spans="1:11" ht="16" x14ac:dyDescent="0.2">
      <c r="A10" s="34"/>
      <c r="E10" s="8" t="s">
        <v>559</v>
      </c>
      <c r="F10" s="88" t="str">
        <f>VLOOKUP(A5,Sheet1!A:J,10,FALSE)</f>
        <v>SVC LOC</v>
      </c>
      <c r="G10" s="89"/>
    </row>
    <row r="11" spans="1:11" ht="12" customHeight="1" x14ac:dyDescent="0.15">
      <c r="A11" s="1" t="s">
        <v>7</v>
      </c>
      <c r="B11" s="1"/>
      <c r="C11" s="1"/>
      <c r="D11" s="1"/>
    </row>
    <row r="12" spans="1:11" ht="16" x14ac:dyDescent="0.2">
      <c r="A12" s="3" t="s">
        <v>572</v>
      </c>
      <c r="B12" s="3"/>
      <c r="C12" s="3"/>
      <c r="D12" s="3"/>
      <c r="E12" s="8" t="s">
        <v>8</v>
      </c>
      <c r="F12" s="90" t="str">
        <f>VLOOKUP(A5,Sheet1!A:I,9,FALSE)</f>
        <v>OAKS ID</v>
      </c>
      <c r="G12" s="91"/>
    </row>
    <row r="13" spans="1:11" ht="13.75" customHeight="1" x14ac:dyDescent="0.15">
      <c r="A13" s="3" t="s">
        <v>590</v>
      </c>
      <c r="B13" s="3"/>
      <c r="C13" s="3"/>
      <c r="D13" s="3"/>
      <c r="E13" s="2"/>
      <c r="F13" s="2"/>
      <c r="G13" s="7"/>
    </row>
    <row r="14" spans="1:11" s="4" customFormat="1" ht="14" x14ac:dyDescent="0.15">
      <c r="A14" s="3" t="s">
        <v>591</v>
      </c>
      <c r="B14" s="3"/>
      <c r="C14" s="3"/>
      <c r="D14" s="3"/>
      <c r="E14" s="92" t="s">
        <v>3</v>
      </c>
      <c r="F14" s="92"/>
      <c r="G14" s="92"/>
    </row>
    <row r="15" spans="1:11" s="4" customFormat="1" ht="14" x14ac:dyDescent="0.15">
      <c r="A15" s="31" t="s">
        <v>592</v>
      </c>
      <c r="B15" s="31"/>
      <c r="C15" s="31"/>
      <c r="D15" s="31"/>
      <c r="E15" s="84" t="s">
        <v>586</v>
      </c>
      <c r="F15" s="84"/>
      <c r="G15" s="84"/>
    </row>
    <row r="16" spans="1:11" s="5" customFormat="1" ht="14" x14ac:dyDescent="0.15">
      <c r="A16" s="36" t="s">
        <v>551</v>
      </c>
      <c r="B16"/>
      <c r="C16"/>
      <c r="D16"/>
      <c r="E16"/>
      <c r="F16" s="17"/>
      <c r="G16" s="17"/>
    </row>
    <row r="17" spans="1:8" ht="9" customHeight="1" x14ac:dyDescent="0.15">
      <c r="A17" s="36"/>
      <c r="H17" s="31"/>
    </row>
    <row r="18" spans="1:8" ht="34.5" customHeight="1" x14ac:dyDescent="0.15">
      <c r="A18" s="99" t="s">
        <v>587</v>
      </c>
      <c r="B18" s="100"/>
      <c r="C18" s="100"/>
      <c r="D18" s="100"/>
      <c r="E18" s="100"/>
      <c r="F18" s="100"/>
      <c r="G18" s="101"/>
      <c r="H18" s="32"/>
    </row>
    <row r="19" spans="1:8" ht="6" customHeight="1" x14ac:dyDescent="0.15">
      <c r="A19" s="33"/>
      <c r="B19" s="33"/>
      <c r="C19" s="33"/>
      <c r="D19" s="33"/>
      <c r="E19" s="33"/>
      <c r="F19" s="33"/>
      <c r="G19" s="33"/>
      <c r="H19" s="32"/>
    </row>
    <row r="20" spans="1:8" s="3" customFormat="1" ht="14" x14ac:dyDescent="0.15">
      <c r="A20" s="46" t="s">
        <v>6</v>
      </c>
      <c r="B20" s="47"/>
      <c r="C20" s="47"/>
      <c r="D20" s="47"/>
      <c r="E20" s="47"/>
      <c r="F20" s="47"/>
      <c r="G20" s="48"/>
    </row>
    <row r="21" spans="1:8" s="9" customFormat="1" ht="111" customHeight="1" x14ac:dyDescent="0.15">
      <c r="A21" s="102" t="s">
        <v>570</v>
      </c>
      <c r="B21" s="103"/>
      <c r="C21" s="103"/>
      <c r="D21" s="103"/>
      <c r="E21" s="103"/>
      <c r="F21" s="103"/>
      <c r="G21" s="104"/>
    </row>
    <row r="22" spans="1:8" s="9" customFormat="1" ht="22.75" customHeight="1" x14ac:dyDescent="0.15">
      <c r="A22" s="98" t="s">
        <v>15</v>
      </c>
      <c r="B22" s="50"/>
      <c r="C22" s="49" t="s">
        <v>11</v>
      </c>
      <c r="D22" s="50"/>
      <c r="E22" s="20" t="s">
        <v>14</v>
      </c>
      <c r="F22" s="98" t="s">
        <v>13</v>
      </c>
      <c r="G22" s="50"/>
    </row>
    <row r="23" spans="1:8" s="3" customFormat="1" ht="23.25" customHeight="1" x14ac:dyDescent="0.15">
      <c r="A23" s="45"/>
      <c r="B23" s="44"/>
      <c r="C23" s="43"/>
      <c r="D23" s="44"/>
      <c r="E23" s="19"/>
      <c r="F23" s="69">
        <v>0</v>
      </c>
      <c r="G23" s="70"/>
    </row>
    <row r="24" spans="1:8" s="3" customFormat="1" ht="23.25" customHeight="1" x14ac:dyDescent="0.15">
      <c r="A24" s="45"/>
      <c r="B24" s="44"/>
      <c r="C24" s="43"/>
      <c r="D24" s="44"/>
      <c r="E24" s="19"/>
      <c r="F24" s="69">
        <v>0</v>
      </c>
      <c r="G24" s="70"/>
    </row>
    <row r="25" spans="1:8" s="3" customFormat="1" ht="23.25" customHeight="1" x14ac:dyDescent="0.15">
      <c r="A25" s="45"/>
      <c r="B25" s="44"/>
      <c r="C25" s="43"/>
      <c r="D25" s="44"/>
      <c r="E25" s="19"/>
      <c r="F25" s="69">
        <v>0</v>
      </c>
      <c r="G25" s="70"/>
    </row>
    <row r="26" spans="1:8" s="3" customFormat="1" ht="23.25" customHeight="1" x14ac:dyDescent="0.15">
      <c r="A26" s="45"/>
      <c r="B26" s="44"/>
      <c r="C26" s="43"/>
      <c r="D26" s="44"/>
      <c r="E26" s="19"/>
      <c r="F26" s="69">
        <v>0</v>
      </c>
      <c r="G26" s="70"/>
    </row>
    <row r="27" spans="1:8" s="3" customFormat="1" ht="23.25" customHeight="1" x14ac:dyDescent="0.15">
      <c r="A27" s="45"/>
      <c r="B27" s="44"/>
      <c r="C27" s="43"/>
      <c r="D27" s="44"/>
      <c r="E27" s="19"/>
      <c r="F27" s="69">
        <v>0</v>
      </c>
      <c r="G27" s="70"/>
    </row>
    <row r="28" spans="1:8" s="3" customFormat="1" ht="23.25" customHeight="1" x14ac:dyDescent="0.15">
      <c r="A28" s="45"/>
      <c r="B28" s="44"/>
      <c r="C28" s="43"/>
      <c r="D28" s="44"/>
      <c r="E28" s="19"/>
      <c r="F28" s="69">
        <v>0</v>
      </c>
      <c r="G28" s="70"/>
    </row>
    <row r="29" spans="1:8" s="3" customFormat="1" ht="23.25" customHeight="1" thickBot="1" x14ac:dyDescent="0.2">
      <c r="A29" s="65"/>
      <c r="B29" s="64"/>
      <c r="C29" s="63"/>
      <c r="D29" s="64"/>
      <c r="E29" s="37"/>
      <c r="F29" s="74">
        <v>0</v>
      </c>
      <c r="G29" s="75"/>
    </row>
    <row r="30" spans="1:8" s="3" customFormat="1" ht="18" thickTop="1" thickBot="1" x14ac:dyDescent="0.2">
      <c r="A30" s="71" t="s">
        <v>12</v>
      </c>
      <c r="B30" s="72"/>
      <c r="C30" s="72"/>
      <c r="D30" s="72"/>
      <c r="E30" s="73"/>
      <c r="F30" s="76">
        <f>SUM(F23:G29)+'Add''l Applicants'!F31+'Add''l Applicants (pg3)'!F31+'Add''l Applicants (pg4)'!F31</f>
        <v>0</v>
      </c>
      <c r="G30" s="77"/>
    </row>
    <row r="31" spans="1:8" s="3" customFormat="1" ht="14" x14ac:dyDescent="0.15">
      <c r="A31" s="66" t="s">
        <v>560</v>
      </c>
      <c r="B31" s="67"/>
      <c r="C31" s="67"/>
      <c r="D31" s="67"/>
      <c r="E31" s="67"/>
      <c r="F31" s="67"/>
      <c r="G31" s="68"/>
    </row>
    <row r="32" spans="1:8" ht="6" customHeight="1" x14ac:dyDescent="0.2">
      <c r="A32" s="10"/>
      <c r="B32" s="11"/>
      <c r="C32" s="11"/>
      <c r="D32" s="11"/>
      <c r="E32" s="16"/>
      <c r="F32" s="16"/>
      <c r="G32" s="12"/>
    </row>
    <row r="33" spans="1:7" s="14" customFormat="1" ht="14" x14ac:dyDescent="0.15">
      <c r="A33" s="78" t="s">
        <v>16</v>
      </c>
      <c r="B33" s="79"/>
      <c r="C33" s="79"/>
      <c r="D33" s="79"/>
      <c r="E33" s="61" t="s">
        <v>4</v>
      </c>
      <c r="F33" s="61"/>
      <c r="G33" s="62"/>
    </row>
    <row r="34" spans="1:7" s="14" customFormat="1" ht="14" x14ac:dyDescent="0.15">
      <c r="A34" s="13"/>
      <c r="E34" s="61" t="s">
        <v>5</v>
      </c>
      <c r="F34" s="61"/>
      <c r="G34" s="62"/>
    </row>
    <row r="35" spans="1:7" ht="7.5" customHeight="1" x14ac:dyDescent="0.15">
      <c r="A35" s="13"/>
      <c r="B35" s="14"/>
      <c r="C35" s="14"/>
      <c r="D35" s="14"/>
      <c r="G35" s="12"/>
    </row>
    <row r="36" spans="1:7" s="3" customFormat="1" ht="14" x14ac:dyDescent="0.15">
      <c r="A36" s="56" t="s">
        <v>9</v>
      </c>
      <c r="B36" s="57"/>
      <c r="C36" s="57"/>
      <c r="D36" s="57"/>
      <c r="E36" s="57"/>
      <c r="F36" s="57"/>
      <c r="G36" s="58"/>
    </row>
    <row r="37" spans="1:7" ht="21" customHeight="1" x14ac:dyDescent="0.15">
      <c r="A37" s="59"/>
      <c r="B37" s="59"/>
      <c r="C37" s="59"/>
      <c r="D37" s="59"/>
      <c r="E37" s="60"/>
      <c r="F37" s="60"/>
      <c r="G37" s="60"/>
    </row>
    <row r="38" spans="1:7" ht="30.75" customHeight="1" thickBot="1" x14ac:dyDescent="0.2">
      <c r="A38" s="29"/>
      <c r="B38" s="30"/>
      <c r="C38" s="30"/>
      <c r="D38" s="42" t="s">
        <v>588</v>
      </c>
      <c r="E38" s="54"/>
      <c r="F38" s="54"/>
      <c r="G38" s="55"/>
    </row>
    <row r="39" spans="1:7" ht="7" customHeight="1" x14ac:dyDescent="0.15">
      <c r="A39" s="29"/>
      <c r="B39" s="30"/>
      <c r="C39" s="30"/>
      <c r="D39" s="15"/>
      <c r="E39" s="15"/>
      <c r="F39" s="15"/>
      <c r="G39" s="38"/>
    </row>
    <row r="40" spans="1:7" s="6" customFormat="1" ht="15.75" customHeight="1" x14ac:dyDescent="0.15">
      <c r="A40" s="51" t="s">
        <v>589</v>
      </c>
      <c r="B40" s="52"/>
      <c r="C40" s="52"/>
      <c r="D40" s="52"/>
      <c r="E40" s="52"/>
      <c r="F40" s="52"/>
      <c r="G40" s="53"/>
    </row>
  </sheetData>
  <sheetProtection sheet="1" selectLockedCells="1"/>
  <mergeCells count="55">
    <mergeCell ref="F10:G10"/>
    <mergeCell ref="C24:D24"/>
    <mergeCell ref="C25:D25"/>
    <mergeCell ref="A22:B22"/>
    <mergeCell ref="A23:B23"/>
    <mergeCell ref="A24:B24"/>
    <mergeCell ref="A25:B25"/>
    <mergeCell ref="A18:G18"/>
    <mergeCell ref="A21:G21"/>
    <mergeCell ref="F23:G23"/>
    <mergeCell ref="F24:G24"/>
    <mergeCell ref="F22:G22"/>
    <mergeCell ref="A2:G2"/>
    <mergeCell ref="A1:G1"/>
    <mergeCell ref="A4:C4"/>
    <mergeCell ref="A8:C8"/>
    <mergeCell ref="E15:G15"/>
    <mergeCell ref="A3:G3"/>
    <mergeCell ref="F4:G4"/>
    <mergeCell ref="F6:G6"/>
    <mergeCell ref="F12:G12"/>
    <mergeCell ref="E14:G14"/>
    <mergeCell ref="F8:G8"/>
    <mergeCell ref="F5:G5"/>
    <mergeCell ref="F7:G7"/>
    <mergeCell ref="A5:C5"/>
    <mergeCell ref="A6:C6"/>
    <mergeCell ref="A7:C7"/>
    <mergeCell ref="E34:G34"/>
    <mergeCell ref="C29:D29"/>
    <mergeCell ref="A29:B29"/>
    <mergeCell ref="A31:G31"/>
    <mergeCell ref="F25:G25"/>
    <mergeCell ref="F26:G26"/>
    <mergeCell ref="A30:E30"/>
    <mergeCell ref="F29:G29"/>
    <mergeCell ref="F30:G30"/>
    <mergeCell ref="A33:D33"/>
    <mergeCell ref="E33:G33"/>
    <mergeCell ref="A28:B28"/>
    <mergeCell ref="C28:D28"/>
    <mergeCell ref="F28:G28"/>
    <mergeCell ref="F27:G27"/>
    <mergeCell ref="C26:D26"/>
    <mergeCell ref="A40:G40"/>
    <mergeCell ref="E38:G38"/>
    <mergeCell ref="A36:G36"/>
    <mergeCell ref="A37:D37"/>
    <mergeCell ref="E37:G37"/>
    <mergeCell ref="C27:D27"/>
    <mergeCell ref="A26:B26"/>
    <mergeCell ref="A27:B27"/>
    <mergeCell ref="A20:G20"/>
    <mergeCell ref="C22:D22"/>
    <mergeCell ref="C23:D23"/>
  </mergeCells>
  <phoneticPr fontId="26" type="noConversion"/>
  <conditionalFormatting sqref="A6">
    <cfRule type="containsText" dxfId="28" priority="12" operator="containsText" text="City, ST  ZIP Code">
      <formula>NOT(ISERROR(SEARCH("City, ST  ZIP Code",A6)))</formula>
    </cfRule>
  </conditionalFormatting>
  <conditionalFormatting sqref="A7:A8">
    <cfRule type="containsText" dxfId="27" priority="11" operator="containsText" text="Phone    Fax ">
      <formula>NOT(ISERROR(SEARCH("Phone    Fax ",A7)))</formula>
    </cfRule>
  </conditionalFormatting>
  <conditionalFormatting sqref="A11:A14">
    <cfRule type="containsText" dxfId="26" priority="2" operator="containsText" text="Phone    Fax ">
      <formula>NOT(ISERROR(SEARCH("Phone    Fax ",A11)))</formula>
    </cfRule>
  </conditionalFormatting>
  <conditionalFormatting sqref="D5">
    <cfRule type="containsText" dxfId="25" priority="27" operator="containsText" text="Street Address">
      <formula>NOT(ISERROR(SEARCH("Street Address",D5)))</formula>
    </cfRule>
  </conditionalFormatting>
  <conditionalFormatting sqref="D6">
    <cfRule type="containsText" dxfId="24" priority="26" operator="containsText" text="City, ST  ZIP Code">
      <formula>NOT(ISERROR(SEARCH("City, ST  ZIP Code",D6)))</formula>
    </cfRule>
  </conditionalFormatting>
  <conditionalFormatting sqref="D7:D8">
    <cfRule type="containsText" dxfId="23" priority="25" operator="containsText" text="Phone    Fax ">
      <formula>NOT(ISERROR(SEARCH("Phone    Fax ",D7)))</formula>
    </cfRule>
  </conditionalFormatting>
  <conditionalFormatting sqref="E32:F32 E33:E34">
    <cfRule type="containsText" dxfId="22" priority="30" operator="containsText" text="&lt;&lt;Type company name here&gt;&gt;">
      <formula>NOT(ISERROR(SEARCH("&lt;&lt;Type company name here&gt;&gt;",E32)))</formula>
    </cfRule>
  </conditionalFormatting>
  <conditionalFormatting sqref="F4 F12">
    <cfRule type="containsText" dxfId="21" priority="18" operator="containsText" text="&lt;&lt;enter your invoice number here&gt;&gt;">
      <formula>NOT(ISERROR(SEARCH("&lt;&lt;enter your invoice number here&gt;&gt;",F4)))</formula>
    </cfRule>
  </conditionalFormatting>
  <conditionalFormatting sqref="F6">
    <cfRule type="containsText" dxfId="20" priority="16" operator="containsText" text="&lt;&lt;enter your invoice number here&gt;&gt;">
      <formula>NOT(ISERROR(SEARCH("&lt;&lt;enter your invoice number here&gt;&gt;",F6)))</formula>
    </cfRule>
  </conditionalFormatting>
  <conditionalFormatting sqref="F8">
    <cfRule type="containsText" dxfId="19" priority="1" operator="containsText" text="&lt;&lt;enter your invoice number here&gt;&gt;">
      <formula>NOT(ISERROR(SEARCH("&lt;&lt;enter your invoice number here&gt;&gt;",F8)))</formula>
    </cfRule>
  </conditionalFormatting>
  <conditionalFormatting sqref="F10">
    <cfRule type="containsText" dxfId="18" priority="5" operator="containsText" text="&lt;&lt;enter your invoice number here&gt;&gt;">
      <formula>NOT(ISERROR(SEARCH("&lt;&lt;enter your invoice number here&gt;&gt;",F10)))</formula>
    </cfRule>
  </conditionalFormatting>
  <dataValidations count="1">
    <dataValidation type="list" allowBlank="1" showInputMessage="1" showErrorMessage="1" sqref="A5:C5" xr:uid="{00000000-0002-0000-0000-000000000000}">
      <formula1>CountyBoard</formula1>
    </dataValidation>
  </dataValidations>
  <pageMargins left="0.25" right="0.25" top="0.25" bottom="0.25" header="0.05" footer="0.05"/>
  <pageSetup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0</xdr:col>
                    <xdr:colOff>114300</xdr:colOff>
                    <xdr:row>35</xdr:row>
                    <xdr:rowOff>165100</xdr:rowOff>
                  </from>
                  <to>
                    <xdr:col>3</xdr:col>
                    <xdr:colOff>482600</xdr:colOff>
                    <xdr:row>36</xdr:row>
                    <xdr:rowOff>254000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4</xdr:col>
                    <xdr:colOff>152400</xdr:colOff>
                    <xdr:row>36</xdr:row>
                    <xdr:rowOff>0</xdr:rowOff>
                  </from>
                  <to>
                    <xdr:col>6</xdr:col>
                    <xdr:colOff>812800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Sheet1!$M$2:$M$13</xm:f>
          </x14:formula1>
          <xm:sqref>E23:E29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449</v>
      </c>
      <c r="B1" s="109"/>
      <c r="C1" s="109"/>
      <c r="D1" s="109"/>
      <c r="E1" s="109"/>
      <c r="F1" s="109"/>
      <c r="G1" s="109"/>
      <c r="K1" s="6"/>
    </row>
    <row r="2" spans="1:11" s="5" customFormat="1" ht="26" x14ac:dyDescent="0.15">
      <c r="A2" s="80" t="s">
        <v>574</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INV_FY25'!F4</f>
        <v>0</v>
      </c>
      <c r="G4" s="111"/>
    </row>
    <row r="5" spans="1:11" ht="14" x14ac:dyDescent="0.15">
      <c r="A5" s="97" t="str">
        <f>' INV_FY25'!A5</f>
        <v>CHOOSE COUNTY BOARD NAME</v>
      </c>
      <c r="B5" s="97"/>
      <c r="C5" s="97"/>
      <c r="D5" s="97"/>
      <c r="E5" s="92"/>
      <c r="F5" s="92"/>
      <c r="G5" s="92"/>
    </row>
    <row r="6" spans="1:11" ht="16" x14ac:dyDescent="0.2">
      <c r="A6" s="97"/>
      <c r="B6" s="97"/>
      <c r="C6" s="97"/>
      <c r="D6" s="3"/>
      <c r="E6" s="8" t="s">
        <v>1</v>
      </c>
      <c r="F6" s="108" t="str">
        <f>' INV_FY25'!F6</f>
        <v>FY25-ABBREV--M</v>
      </c>
      <c r="G6" s="108"/>
    </row>
    <row r="7" spans="1:11" ht="14" x14ac:dyDescent="0.15">
      <c r="A7" s="97"/>
      <c r="B7" s="97"/>
      <c r="C7" s="97"/>
      <c r="D7" s="97"/>
      <c r="E7" s="2"/>
      <c r="F7" s="107" t="s">
        <v>552</v>
      </c>
      <c r="G7" s="107"/>
    </row>
    <row r="8" spans="1:11" ht="14" x14ac:dyDescent="0.15">
      <c r="A8" s="97"/>
      <c r="B8" s="97"/>
      <c r="C8" s="97"/>
      <c r="D8" s="97"/>
      <c r="E8" s="92"/>
      <c r="F8" s="92"/>
      <c r="G8" s="92"/>
    </row>
    <row r="9" spans="1:11" s="9" customFormat="1" ht="22.7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554</v>
      </c>
      <c r="B31" s="72"/>
      <c r="C31" s="72"/>
      <c r="D31" s="72"/>
      <c r="E31" s="73" t="s">
        <v>553</v>
      </c>
      <c r="F31" s="76">
        <f>SUM(F10:G30)</f>
        <v>0</v>
      </c>
      <c r="G31" s="77"/>
    </row>
  </sheetData>
  <sheetProtection sheet="1" selectLockedCells="1"/>
  <mergeCells count="81">
    <mergeCell ref="A1:G1"/>
    <mergeCell ref="A2:G2"/>
    <mergeCell ref="A3:G3"/>
    <mergeCell ref="A4:C4"/>
    <mergeCell ref="F4:G4"/>
    <mergeCell ref="A10:B10"/>
    <mergeCell ref="C10:D10"/>
    <mergeCell ref="F10:G10"/>
    <mergeCell ref="A7:D7"/>
    <mergeCell ref="A8:D8"/>
    <mergeCell ref="E8:G8"/>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F18:G18"/>
    <mergeCell ref="A18:B18"/>
    <mergeCell ref="C18:D18"/>
    <mergeCell ref="A5:D5"/>
    <mergeCell ref="E5:G5"/>
    <mergeCell ref="F7:G7"/>
    <mergeCell ref="A9:B9"/>
    <mergeCell ref="C9:D9"/>
    <mergeCell ref="F9:G9"/>
    <mergeCell ref="A6:C6"/>
    <mergeCell ref="F6:G6"/>
    <mergeCell ref="A25:B25"/>
    <mergeCell ref="C25:D25"/>
    <mergeCell ref="F25:G25"/>
    <mergeCell ref="C19:D19"/>
    <mergeCell ref="F19:G19"/>
    <mergeCell ref="A20:B20"/>
    <mergeCell ref="C20:D20"/>
    <mergeCell ref="F20:G20"/>
    <mergeCell ref="A21:B21"/>
    <mergeCell ref="C21:D21"/>
    <mergeCell ref="F21:G21"/>
    <mergeCell ref="A22:B22"/>
    <mergeCell ref="C22:D22"/>
    <mergeCell ref="F22:G22"/>
    <mergeCell ref="A23:B23"/>
    <mergeCell ref="A19:B19"/>
    <mergeCell ref="C23:D23"/>
    <mergeCell ref="F23:G23"/>
    <mergeCell ref="A24:B24"/>
    <mergeCell ref="C24:D24"/>
    <mergeCell ref="F24:G24"/>
    <mergeCell ref="A26:B26"/>
    <mergeCell ref="C26:D26"/>
    <mergeCell ref="F26:G26"/>
    <mergeCell ref="A27:B27"/>
    <mergeCell ref="C27:D27"/>
    <mergeCell ref="F27:G27"/>
    <mergeCell ref="F31:G31"/>
    <mergeCell ref="A31:E31"/>
    <mergeCell ref="F28:G28"/>
    <mergeCell ref="A29:B29"/>
    <mergeCell ref="C29:D29"/>
    <mergeCell ref="F29:G29"/>
    <mergeCell ref="A30:B30"/>
    <mergeCell ref="C30:D30"/>
    <mergeCell ref="F30:G30"/>
    <mergeCell ref="A28:B28"/>
    <mergeCell ref="C28:D28"/>
  </mergeCells>
  <conditionalFormatting sqref="A5">
    <cfRule type="containsText" dxfId="17" priority="1" operator="containsText" text="Phone    Fax ">
      <formula>NOT(ISERROR(SEARCH("Phone    Fax ",A5)))</formula>
    </cfRule>
  </conditionalFormatting>
  <conditionalFormatting sqref="A6">
    <cfRule type="containsText" dxfId="16" priority="6" operator="containsText" text="City, ST  ZIP Code">
      <formula>NOT(ISERROR(SEARCH("City, ST  ZIP Code",A6)))</formula>
    </cfRule>
  </conditionalFormatting>
  <conditionalFormatting sqref="A7:A8">
    <cfRule type="containsText" dxfId="15" priority="2" operator="containsText" text="Phone    Fax ">
      <formula>NOT(ISERROR(SEARCH("Phone    Fax ",A7)))</formula>
    </cfRule>
  </conditionalFormatting>
  <conditionalFormatting sqref="D6">
    <cfRule type="containsText" dxfId="14" priority="11" operator="containsText" text="City, ST  ZIP Code">
      <formula>NOT(ISERROR(SEARCH("City, ST  ZIP Code",D6)))</formula>
    </cfRule>
  </conditionalFormatting>
  <conditionalFormatting sqref="F4">
    <cfRule type="containsText" dxfId="13" priority="9" operator="containsText" text="&lt;&lt;enter your invoice number here&gt;&gt;">
      <formula>NOT(ISERROR(SEARCH("&lt;&lt;enter your invoice number here&gt;&gt;",F4)))</formula>
    </cfRule>
  </conditionalFormatting>
  <conditionalFormatting sqref="F6">
    <cfRule type="containsText" dxfId="12" priority="8"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Sheet1!$M$2:$M$13</xm:f>
          </x14:formula1>
          <xm:sqref>E10:E30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449</v>
      </c>
      <c r="B1" s="109"/>
      <c r="C1" s="109"/>
      <c r="D1" s="109"/>
      <c r="E1" s="109"/>
      <c r="F1" s="109"/>
      <c r="G1" s="109"/>
      <c r="K1" s="6"/>
    </row>
    <row r="2" spans="1:11" s="5" customFormat="1" ht="26" x14ac:dyDescent="0.15">
      <c r="A2" s="80" t="s">
        <v>574</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INV_FY25'!F4</f>
        <v>0</v>
      </c>
      <c r="G4" s="111"/>
    </row>
    <row r="5" spans="1:11" ht="14" x14ac:dyDescent="0.15">
      <c r="A5" s="97" t="str">
        <f>' INV_FY25'!A5</f>
        <v>CHOOSE COUNTY BOARD NAME</v>
      </c>
      <c r="B5" s="97"/>
      <c r="C5" s="97"/>
      <c r="D5" s="97"/>
      <c r="E5" s="92"/>
      <c r="F5" s="92"/>
      <c r="G5" s="92"/>
    </row>
    <row r="6" spans="1:11" ht="16" x14ac:dyDescent="0.2">
      <c r="A6" s="97"/>
      <c r="B6" s="97"/>
      <c r="C6" s="97"/>
      <c r="D6" s="3"/>
      <c r="E6" s="8" t="s">
        <v>1</v>
      </c>
      <c r="F6" s="108" t="str">
        <f>' INV_FY25'!F6</f>
        <v>FY25-ABBREV--M</v>
      </c>
      <c r="G6" s="108"/>
    </row>
    <row r="7" spans="1:11" ht="14" x14ac:dyDescent="0.15">
      <c r="A7" s="97"/>
      <c r="B7" s="97"/>
      <c r="C7" s="97"/>
      <c r="D7" s="97"/>
      <c r="E7" s="2"/>
      <c r="F7" s="107" t="s">
        <v>555</v>
      </c>
      <c r="G7" s="107"/>
    </row>
    <row r="8" spans="1:11" ht="14" x14ac:dyDescent="0.15">
      <c r="A8" s="97"/>
      <c r="B8" s="97"/>
      <c r="C8" s="97"/>
      <c r="D8" s="97"/>
      <c r="E8" s="92"/>
      <c r="F8" s="92"/>
      <c r="G8" s="92"/>
    </row>
    <row r="9" spans="1:11" s="9" customFormat="1" ht="22.7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557</v>
      </c>
      <c r="B31" s="72"/>
      <c r="C31" s="72"/>
      <c r="D31" s="72"/>
      <c r="E31" s="73" t="s">
        <v>553</v>
      </c>
      <c r="F31" s="76">
        <f>SUM(F10:G30)</f>
        <v>0</v>
      </c>
      <c r="G31" s="77"/>
    </row>
  </sheetData>
  <sheetProtection sheet="1" selectLockedCells="1"/>
  <mergeCells count="81">
    <mergeCell ref="A5:D5"/>
    <mergeCell ref="E5:G5"/>
    <mergeCell ref="A1:G1"/>
    <mergeCell ref="A2:G2"/>
    <mergeCell ref="A3:G3"/>
    <mergeCell ref="A4:C4"/>
    <mergeCell ref="F4:G4"/>
    <mergeCell ref="A6:C6"/>
    <mergeCell ref="F6:G6"/>
    <mergeCell ref="A7:D7"/>
    <mergeCell ref="F7:G7"/>
    <mergeCell ref="A8:D8"/>
    <mergeCell ref="E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31:E31"/>
    <mergeCell ref="F31:G31"/>
    <mergeCell ref="A29:B29"/>
    <mergeCell ref="C29:D29"/>
    <mergeCell ref="F29:G29"/>
    <mergeCell ref="A30:B30"/>
    <mergeCell ref="C30:D30"/>
    <mergeCell ref="F30:G30"/>
  </mergeCells>
  <conditionalFormatting sqref="A5">
    <cfRule type="containsText" dxfId="11" priority="1" operator="containsText" text="Phone    Fax ">
      <formula>NOT(ISERROR(SEARCH("Phone    Fax ",A5)))</formula>
    </cfRule>
  </conditionalFormatting>
  <conditionalFormatting sqref="A6">
    <cfRule type="containsText" dxfId="10" priority="4" operator="containsText" text="City, ST  ZIP Code">
      <formula>NOT(ISERROR(SEARCH("City, ST  ZIP Code",A6)))</formula>
    </cfRule>
  </conditionalFormatting>
  <conditionalFormatting sqref="A7:A8">
    <cfRule type="containsText" dxfId="9" priority="2" operator="containsText" text="Phone    Fax ">
      <formula>NOT(ISERROR(SEARCH("Phone    Fax ",A7)))</formula>
    </cfRule>
  </conditionalFormatting>
  <conditionalFormatting sqref="D6">
    <cfRule type="containsText" dxfId="8" priority="7" operator="containsText" text="City, ST  ZIP Code">
      <formula>NOT(ISERROR(SEARCH("City, ST  ZIP Code",D6)))</formula>
    </cfRule>
  </conditionalFormatting>
  <conditionalFormatting sqref="F4">
    <cfRule type="containsText" dxfId="7" priority="6" operator="containsText" text="&lt;&lt;enter your invoice number here&gt;&gt;">
      <formula>NOT(ISERROR(SEARCH("&lt;&lt;enter your invoice number here&gt;&gt;",F4)))</formula>
    </cfRule>
  </conditionalFormatting>
  <conditionalFormatting sqref="F6">
    <cfRule type="containsText" dxfId="6" priority="5"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Sheet1!$M$2:$M$13</xm:f>
          </x14:formula1>
          <xm:sqref>E10:E30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449</v>
      </c>
      <c r="B1" s="109"/>
      <c r="C1" s="109"/>
      <c r="D1" s="109"/>
      <c r="E1" s="109"/>
      <c r="F1" s="109"/>
      <c r="G1" s="109"/>
      <c r="K1" s="6"/>
    </row>
    <row r="2" spans="1:11" s="5" customFormat="1" ht="26" x14ac:dyDescent="0.15">
      <c r="A2" s="80" t="s">
        <v>574</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INV_FY25'!F4</f>
        <v>0</v>
      </c>
      <c r="G4" s="111"/>
    </row>
    <row r="5" spans="1:11" ht="14" x14ac:dyDescent="0.15">
      <c r="A5" s="97" t="str">
        <f>' INV_FY25'!A5</f>
        <v>CHOOSE COUNTY BOARD NAME</v>
      </c>
      <c r="B5" s="97"/>
      <c r="C5" s="97"/>
      <c r="D5" s="97"/>
      <c r="E5" s="92"/>
      <c r="F5" s="92"/>
      <c r="G5" s="92"/>
    </row>
    <row r="6" spans="1:11" ht="16" x14ac:dyDescent="0.2">
      <c r="A6" s="97"/>
      <c r="B6" s="97"/>
      <c r="C6" s="97"/>
      <c r="D6" s="3"/>
      <c r="E6" s="8" t="s">
        <v>1</v>
      </c>
      <c r="F6" s="108" t="str">
        <f>' INV_FY25'!F6</f>
        <v>FY25-ABBREV--M</v>
      </c>
      <c r="G6" s="108"/>
    </row>
    <row r="7" spans="1:11" ht="14" x14ac:dyDescent="0.15">
      <c r="A7" s="97"/>
      <c r="B7" s="97"/>
      <c r="C7" s="97"/>
      <c r="D7" s="97"/>
      <c r="E7" s="2"/>
      <c r="F7" s="107" t="s">
        <v>556</v>
      </c>
      <c r="G7" s="107"/>
    </row>
    <row r="8" spans="1:11" ht="14" x14ac:dyDescent="0.15">
      <c r="A8" s="97"/>
      <c r="B8" s="97"/>
      <c r="C8" s="97"/>
      <c r="D8" s="97"/>
      <c r="E8" s="92"/>
      <c r="F8" s="92"/>
      <c r="G8" s="92"/>
    </row>
    <row r="9" spans="1:11" s="9" customFormat="1" ht="22.7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558</v>
      </c>
      <c r="B31" s="72"/>
      <c r="C31" s="72"/>
      <c r="D31" s="72"/>
      <c r="E31" s="73" t="s">
        <v>553</v>
      </c>
      <c r="F31" s="76">
        <f>SUM(F10:G30)</f>
        <v>0</v>
      </c>
      <c r="G31" s="77"/>
    </row>
  </sheetData>
  <sheetProtection sheet="1" selectLockedCells="1"/>
  <mergeCells count="81">
    <mergeCell ref="A5:D5"/>
    <mergeCell ref="E5:G5"/>
    <mergeCell ref="A1:G1"/>
    <mergeCell ref="A2:G2"/>
    <mergeCell ref="A3:G3"/>
    <mergeCell ref="A4:C4"/>
    <mergeCell ref="F4:G4"/>
    <mergeCell ref="A6:C6"/>
    <mergeCell ref="F6:G6"/>
    <mergeCell ref="A7:D7"/>
    <mergeCell ref="F7:G7"/>
    <mergeCell ref="A8:D8"/>
    <mergeCell ref="E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31:E31"/>
    <mergeCell ref="F31:G31"/>
    <mergeCell ref="A29:B29"/>
    <mergeCell ref="C29:D29"/>
    <mergeCell ref="F29:G29"/>
    <mergeCell ref="A30:B30"/>
    <mergeCell ref="C30:D30"/>
    <mergeCell ref="F30:G30"/>
  </mergeCells>
  <conditionalFormatting sqref="A5">
    <cfRule type="containsText" dxfId="5" priority="1" operator="containsText" text="Phone    Fax ">
      <formula>NOT(ISERROR(SEARCH("Phone    Fax ",A5)))</formula>
    </cfRule>
  </conditionalFormatting>
  <conditionalFormatting sqref="A6">
    <cfRule type="containsText" dxfId="4" priority="4" operator="containsText" text="City, ST  ZIP Code">
      <formula>NOT(ISERROR(SEARCH("City, ST  ZIP Code",A6)))</formula>
    </cfRule>
  </conditionalFormatting>
  <conditionalFormatting sqref="A7:A8">
    <cfRule type="containsText" dxfId="3" priority="2" operator="containsText" text="Phone    Fax ">
      <formula>NOT(ISERROR(SEARCH("Phone    Fax ",A7)))</formula>
    </cfRule>
  </conditionalFormatting>
  <conditionalFormatting sqref="D6">
    <cfRule type="containsText" dxfId="2" priority="7" operator="containsText" text="City, ST  ZIP Code">
      <formula>NOT(ISERROR(SEARCH("City, ST  ZIP Code",D6)))</formula>
    </cfRule>
  </conditionalFormatting>
  <conditionalFormatting sqref="F4">
    <cfRule type="containsText" dxfId="1" priority="6" operator="containsText" text="&lt;&lt;enter your invoice number here&gt;&gt;">
      <formula>NOT(ISERROR(SEARCH("&lt;&lt;enter your invoice number here&gt;&gt;",F4)))</formula>
    </cfRule>
  </conditionalFormatting>
  <conditionalFormatting sqref="F6">
    <cfRule type="containsText" dxfId="0" priority="5"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Sheet1!$M$2:$M$13</xm:f>
          </x14:formula1>
          <xm:sqref>E10:E30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9"/>
  <sheetViews>
    <sheetView workbookViewId="0">
      <pane ySplit="1" topLeftCell="A2" activePane="bottomLeft" state="frozen"/>
      <selection activeCell="B1" sqref="B1"/>
      <selection pane="bottomLeft" sqref="A1:XFD1048576"/>
    </sheetView>
  </sheetViews>
  <sheetFormatPr baseColWidth="10" defaultColWidth="8.83203125" defaultRowHeight="13" x14ac:dyDescent="0.15"/>
  <cols>
    <col min="1" max="1" width="40.5" customWidth="1"/>
    <col min="2" max="2" width="18.1640625" customWidth="1"/>
    <col min="3" max="3" width="34.1640625" customWidth="1"/>
    <col min="4" max="4" width="16.83203125" style="28" customWidth="1"/>
    <col min="5" max="6" width="9.1640625" style="24" customWidth="1"/>
    <col min="7" max="7" width="11.5" style="24" customWidth="1"/>
    <col min="8" max="8" width="29.1640625" customWidth="1"/>
    <col min="9" max="10" width="14" style="24" customWidth="1"/>
    <col min="11" max="13" width="9.1640625" customWidth="1"/>
  </cols>
  <sheetData>
    <row r="1" spans="1:13" x14ac:dyDescent="0.15">
      <c r="A1" s="39" t="s">
        <v>446</v>
      </c>
      <c r="B1" s="40" t="s">
        <v>18</v>
      </c>
      <c r="C1" s="40" t="s">
        <v>19</v>
      </c>
      <c r="D1" s="40" t="s">
        <v>20</v>
      </c>
      <c r="E1" s="40" t="s">
        <v>21</v>
      </c>
      <c r="F1" s="40" t="s">
        <v>22</v>
      </c>
      <c r="G1" s="40" t="s">
        <v>23</v>
      </c>
      <c r="H1" s="40" t="s">
        <v>447</v>
      </c>
      <c r="I1" s="40" t="s">
        <v>17</v>
      </c>
      <c r="J1" s="40" t="s">
        <v>448</v>
      </c>
      <c r="K1" s="40" t="s">
        <v>450</v>
      </c>
    </row>
    <row r="2" spans="1:13" x14ac:dyDescent="0.15">
      <c r="A2" s="21" t="s">
        <v>25</v>
      </c>
      <c r="B2" s="14" t="s">
        <v>26</v>
      </c>
      <c r="C2" s="14" t="s">
        <v>576</v>
      </c>
      <c r="D2" s="22" t="s">
        <v>27</v>
      </c>
      <c r="E2" s="23" t="s">
        <v>28</v>
      </c>
      <c r="F2" s="24">
        <v>45693</v>
      </c>
      <c r="G2" s="24">
        <v>10</v>
      </c>
      <c r="H2" t="s">
        <v>360</v>
      </c>
      <c r="I2" s="41">
        <v>56160</v>
      </c>
      <c r="J2" s="41" t="s">
        <v>24</v>
      </c>
      <c r="K2" t="s">
        <v>451</v>
      </c>
      <c r="M2" s="35" t="s">
        <v>539</v>
      </c>
    </row>
    <row r="3" spans="1:13" x14ac:dyDescent="0.15">
      <c r="A3" s="26" t="s">
        <v>30</v>
      </c>
      <c r="B3" s="14" t="s">
        <v>26</v>
      </c>
      <c r="C3" s="14" t="s">
        <v>31</v>
      </c>
      <c r="D3" s="22" t="s">
        <v>32</v>
      </c>
      <c r="E3" s="23" t="s">
        <v>28</v>
      </c>
      <c r="F3" s="24">
        <v>45801</v>
      </c>
      <c r="G3" s="24">
        <v>12</v>
      </c>
      <c r="H3" t="s">
        <v>361</v>
      </c>
      <c r="I3" s="25">
        <v>104137</v>
      </c>
      <c r="J3" s="25" t="s">
        <v>29</v>
      </c>
      <c r="K3" t="s">
        <v>452</v>
      </c>
      <c r="M3" s="35" t="s">
        <v>540</v>
      </c>
    </row>
    <row r="4" spans="1:13" x14ac:dyDescent="0.15">
      <c r="A4" s="27" t="s">
        <v>34</v>
      </c>
      <c r="B4" s="14" t="s">
        <v>26</v>
      </c>
      <c r="C4" s="14" t="s">
        <v>35</v>
      </c>
      <c r="D4" s="22" t="s">
        <v>36</v>
      </c>
      <c r="E4" s="23" t="s">
        <v>28</v>
      </c>
      <c r="F4" s="24">
        <v>44805</v>
      </c>
      <c r="G4" s="24">
        <v>12</v>
      </c>
      <c r="H4" t="s">
        <v>362</v>
      </c>
      <c r="I4" s="25">
        <v>100776</v>
      </c>
      <c r="J4" s="25" t="s">
        <v>33</v>
      </c>
      <c r="K4" t="s">
        <v>453</v>
      </c>
      <c r="M4" s="35" t="s">
        <v>541</v>
      </c>
    </row>
    <row r="5" spans="1:13" x14ac:dyDescent="0.15">
      <c r="A5" s="27" t="s">
        <v>38</v>
      </c>
      <c r="B5" s="14" t="s">
        <v>26</v>
      </c>
      <c r="C5" s="14" t="s">
        <v>39</v>
      </c>
      <c r="D5" s="22" t="s">
        <v>40</v>
      </c>
      <c r="E5" s="23" t="s">
        <v>28</v>
      </c>
      <c r="F5" s="24">
        <v>44004</v>
      </c>
      <c r="G5" s="24">
        <v>16</v>
      </c>
      <c r="H5" t="s">
        <v>363</v>
      </c>
      <c r="I5" s="25">
        <v>100779</v>
      </c>
      <c r="J5" s="25" t="s">
        <v>37</v>
      </c>
      <c r="K5" t="s">
        <v>454</v>
      </c>
      <c r="M5" s="35" t="s">
        <v>542</v>
      </c>
    </row>
    <row r="6" spans="1:13" x14ac:dyDescent="0.15">
      <c r="A6" s="26" t="s">
        <v>42</v>
      </c>
      <c r="B6" s="14" t="s">
        <v>26</v>
      </c>
      <c r="C6" s="14" t="s">
        <v>43</v>
      </c>
      <c r="D6" s="22" t="s">
        <v>44</v>
      </c>
      <c r="E6" s="23" t="s">
        <v>28</v>
      </c>
      <c r="F6" s="24">
        <v>45701</v>
      </c>
      <c r="G6" s="24">
        <v>12</v>
      </c>
      <c r="H6" t="s">
        <v>364</v>
      </c>
      <c r="I6" s="25">
        <v>56161</v>
      </c>
      <c r="J6" s="25" t="s">
        <v>41</v>
      </c>
      <c r="K6" t="s">
        <v>455</v>
      </c>
      <c r="M6" s="35" t="s">
        <v>543</v>
      </c>
    </row>
    <row r="7" spans="1:13" x14ac:dyDescent="0.15">
      <c r="A7" s="26" t="s">
        <v>46</v>
      </c>
      <c r="B7" s="14" t="s">
        <v>26</v>
      </c>
      <c r="C7" s="14" t="s">
        <v>47</v>
      </c>
      <c r="D7" s="22" t="s">
        <v>48</v>
      </c>
      <c r="E7" s="23" t="s">
        <v>28</v>
      </c>
      <c r="F7" s="24">
        <v>45869</v>
      </c>
      <c r="G7" s="24">
        <v>17</v>
      </c>
      <c r="H7" t="s">
        <v>365</v>
      </c>
      <c r="I7" s="25">
        <v>104153</v>
      </c>
      <c r="J7" s="25" t="s">
        <v>45</v>
      </c>
      <c r="K7" t="s">
        <v>456</v>
      </c>
      <c r="M7" s="35" t="s">
        <v>544</v>
      </c>
    </row>
    <row r="8" spans="1:13" x14ac:dyDescent="0.15">
      <c r="A8" s="27" t="s">
        <v>50</v>
      </c>
      <c r="B8" s="14" t="s">
        <v>26</v>
      </c>
      <c r="C8" s="14" t="s">
        <v>563</v>
      </c>
      <c r="D8" s="22" t="s">
        <v>51</v>
      </c>
      <c r="E8" s="23" t="s">
        <v>28</v>
      </c>
      <c r="F8" s="24">
        <v>43950</v>
      </c>
      <c r="G8" s="24">
        <v>19</v>
      </c>
      <c r="H8" t="s">
        <v>366</v>
      </c>
      <c r="I8" s="25">
        <v>100819</v>
      </c>
      <c r="J8" s="25" t="s">
        <v>49</v>
      </c>
      <c r="K8" t="s">
        <v>457</v>
      </c>
      <c r="M8" s="35" t="s">
        <v>545</v>
      </c>
    </row>
    <row r="9" spans="1:13" x14ac:dyDescent="0.15">
      <c r="A9" s="26" t="s">
        <v>53</v>
      </c>
      <c r="B9" s="14" t="s">
        <v>26</v>
      </c>
      <c r="C9" s="14" t="s">
        <v>577</v>
      </c>
      <c r="D9" s="22" t="s">
        <v>54</v>
      </c>
      <c r="E9" s="23" t="s">
        <v>28</v>
      </c>
      <c r="F9" s="24">
        <v>45121</v>
      </c>
      <c r="G9" s="24">
        <v>13</v>
      </c>
      <c r="H9" t="s">
        <v>367</v>
      </c>
      <c r="I9" s="25">
        <v>52999</v>
      </c>
      <c r="J9" s="25" t="s">
        <v>52</v>
      </c>
      <c r="K9" t="s">
        <v>458</v>
      </c>
      <c r="M9" s="35" t="s">
        <v>546</v>
      </c>
    </row>
    <row r="10" spans="1:13" x14ac:dyDescent="0.15">
      <c r="A10" s="26" t="s">
        <v>56</v>
      </c>
      <c r="B10" s="14" t="s">
        <v>26</v>
      </c>
      <c r="C10" s="14" t="s">
        <v>57</v>
      </c>
      <c r="D10" s="22" t="s">
        <v>58</v>
      </c>
      <c r="E10" s="23" t="s">
        <v>28</v>
      </c>
      <c r="F10" s="24">
        <v>45011</v>
      </c>
      <c r="G10" s="24">
        <v>15</v>
      </c>
      <c r="H10" t="s">
        <v>368</v>
      </c>
      <c r="I10" s="25">
        <v>52994</v>
      </c>
      <c r="J10" s="25" t="s">
        <v>55</v>
      </c>
      <c r="K10" t="s">
        <v>459</v>
      </c>
      <c r="M10" s="35" t="s">
        <v>547</v>
      </c>
    </row>
    <row r="11" spans="1:13" x14ac:dyDescent="0.15">
      <c r="A11" s="26" t="s">
        <v>60</v>
      </c>
      <c r="B11" s="14" t="s">
        <v>26</v>
      </c>
      <c r="C11" s="14" t="s">
        <v>61</v>
      </c>
      <c r="D11" s="28" t="s">
        <v>62</v>
      </c>
      <c r="E11" s="24" t="s">
        <v>28</v>
      </c>
      <c r="F11" s="24">
        <v>44615</v>
      </c>
      <c r="G11" s="24">
        <v>10</v>
      </c>
      <c r="H11" t="s">
        <v>369</v>
      </c>
      <c r="I11" s="25">
        <v>100875</v>
      </c>
      <c r="J11" s="25" t="s">
        <v>59</v>
      </c>
      <c r="K11" t="s">
        <v>460</v>
      </c>
      <c r="M11" s="35" t="s">
        <v>548</v>
      </c>
    </row>
    <row r="12" spans="1:13" x14ac:dyDescent="0.15">
      <c r="A12" s="26" t="s">
        <v>64</v>
      </c>
      <c r="B12" s="14" t="s">
        <v>26</v>
      </c>
      <c r="C12" s="14" t="s">
        <v>65</v>
      </c>
      <c r="D12" s="28" t="s">
        <v>66</v>
      </c>
      <c r="E12" s="24" t="s">
        <v>28</v>
      </c>
      <c r="F12" s="24">
        <v>43078</v>
      </c>
      <c r="G12" s="24">
        <v>14</v>
      </c>
      <c r="H12" t="s">
        <v>370</v>
      </c>
      <c r="I12" s="25">
        <v>104208</v>
      </c>
      <c r="J12" s="25" t="s">
        <v>63</v>
      </c>
      <c r="K12" t="s">
        <v>461</v>
      </c>
      <c r="M12" s="35" t="s">
        <v>549</v>
      </c>
    </row>
    <row r="13" spans="1:13" x14ac:dyDescent="0.15">
      <c r="A13" s="26" t="s">
        <v>68</v>
      </c>
      <c r="B13" s="14" t="s">
        <v>26</v>
      </c>
      <c r="C13" s="14" t="s">
        <v>69</v>
      </c>
      <c r="D13" s="28" t="s">
        <v>70</v>
      </c>
      <c r="E13" s="24" t="s">
        <v>28</v>
      </c>
      <c r="F13" s="24">
        <v>45505</v>
      </c>
      <c r="G13" s="24">
        <v>17</v>
      </c>
      <c r="H13" t="s">
        <v>371</v>
      </c>
      <c r="I13" s="25">
        <v>53005</v>
      </c>
      <c r="J13" s="25" t="s">
        <v>67</v>
      </c>
      <c r="K13" t="s">
        <v>462</v>
      </c>
      <c r="M13" s="35" t="s">
        <v>550</v>
      </c>
    </row>
    <row r="14" spans="1:13" x14ac:dyDescent="0.15">
      <c r="A14" s="26" t="s">
        <v>72</v>
      </c>
      <c r="B14" s="14" t="s">
        <v>26</v>
      </c>
      <c r="C14" s="14" t="s">
        <v>73</v>
      </c>
      <c r="D14" s="22" t="s">
        <v>74</v>
      </c>
      <c r="E14" s="23" t="s">
        <v>28</v>
      </c>
      <c r="F14" s="24">
        <v>45103</v>
      </c>
      <c r="G14" s="24">
        <v>15</v>
      </c>
      <c r="H14" t="s">
        <v>372</v>
      </c>
      <c r="I14" s="25">
        <v>53000</v>
      </c>
      <c r="J14" s="25" t="s">
        <v>71</v>
      </c>
      <c r="K14" t="s">
        <v>463</v>
      </c>
    </row>
    <row r="15" spans="1:13" x14ac:dyDescent="0.15">
      <c r="A15" s="26" t="s">
        <v>76</v>
      </c>
      <c r="B15" s="14" t="s">
        <v>26</v>
      </c>
      <c r="C15" s="14" t="s">
        <v>77</v>
      </c>
      <c r="D15" s="28" t="s">
        <v>78</v>
      </c>
      <c r="E15" s="24" t="s">
        <v>28</v>
      </c>
      <c r="F15" s="24">
        <v>45177</v>
      </c>
      <c r="G15" s="24">
        <v>1</v>
      </c>
      <c r="H15" t="s">
        <v>373</v>
      </c>
      <c r="I15" s="25">
        <v>53035</v>
      </c>
      <c r="J15" s="25" t="s">
        <v>75</v>
      </c>
      <c r="K15" t="s">
        <v>464</v>
      </c>
    </row>
    <row r="16" spans="1:13" x14ac:dyDescent="0.15">
      <c r="A16" s="26" t="s">
        <v>80</v>
      </c>
      <c r="B16" s="14" t="s">
        <v>26</v>
      </c>
      <c r="C16" s="14" t="s">
        <v>81</v>
      </c>
      <c r="D16" s="28" t="s">
        <v>82</v>
      </c>
      <c r="E16" s="24" t="s">
        <v>28</v>
      </c>
      <c r="F16" s="24">
        <v>44432</v>
      </c>
      <c r="G16" s="24">
        <v>18</v>
      </c>
      <c r="H16" t="s">
        <v>374</v>
      </c>
      <c r="I16" s="25">
        <v>100912</v>
      </c>
      <c r="J16" s="25" t="s">
        <v>79</v>
      </c>
      <c r="K16" t="s">
        <v>465</v>
      </c>
    </row>
    <row r="17" spans="1:11" x14ac:dyDescent="0.15">
      <c r="A17" s="26" t="s">
        <v>84</v>
      </c>
      <c r="B17" s="14" t="s">
        <v>26</v>
      </c>
      <c r="C17" s="14" t="s">
        <v>85</v>
      </c>
      <c r="D17" s="28" t="s">
        <v>86</v>
      </c>
      <c r="E17" s="24" t="s">
        <v>28</v>
      </c>
      <c r="F17" s="24">
        <v>43812</v>
      </c>
      <c r="G17" s="24">
        <v>11</v>
      </c>
      <c r="H17" t="s">
        <v>375</v>
      </c>
      <c r="I17" s="25">
        <v>56162</v>
      </c>
      <c r="J17" s="25" t="s">
        <v>83</v>
      </c>
      <c r="K17" t="s">
        <v>466</v>
      </c>
    </row>
    <row r="18" spans="1:11" x14ac:dyDescent="0.15">
      <c r="A18" s="26" t="s">
        <v>88</v>
      </c>
      <c r="B18" s="14" t="s">
        <v>26</v>
      </c>
      <c r="C18" s="14" t="s">
        <v>89</v>
      </c>
      <c r="D18" s="28" t="s">
        <v>90</v>
      </c>
      <c r="E18" s="24" t="s">
        <v>28</v>
      </c>
      <c r="F18" s="24">
        <v>44820</v>
      </c>
      <c r="G18" s="24">
        <v>9</v>
      </c>
      <c r="H18" t="s">
        <v>376</v>
      </c>
      <c r="I18" s="25">
        <v>104227</v>
      </c>
      <c r="J18" s="25" t="s">
        <v>87</v>
      </c>
      <c r="K18" t="s">
        <v>467</v>
      </c>
    </row>
    <row r="19" spans="1:11" x14ac:dyDescent="0.15">
      <c r="A19" s="26" t="s">
        <v>92</v>
      </c>
      <c r="B19" s="14" t="s">
        <v>26</v>
      </c>
      <c r="C19" s="14" t="s">
        <v>93</v>
      </c>
      <c r="D19" s="28" t="s">
        <v>94</v>
      </c>
      <c r="E19" s="24" t="s">
        <v>28</v>
      </c>
      <c r="F19" s="24">
        <v>44114</v>
      </c>
      <c r="G19" s="24">
        <v>25</v>
      </c>
      <c r="H19" t="s">
        <v>377</v>
      </c>
      <c r="I19" s="25">
        <v>102206</v>
      </c>
      <c r="J19" s="25" t="s">
        <v>91</v>
      </c>
      <c r="K19" t="s">
        <v>468</v>
      </c>
    </row>
    <row r="20" spans="1:11" x14ac:dyDescent="0.15">
      <c r="A20" s="26" t="s">
        <v>96</v>
      </c>
      <c r="B20" s="14" t="s">
        <v>26</v>
      </c>
      <c r="C20" s="14" t="s">
        <v>97</v>
      </c>
      <c r="D20" s="22" t="s">
        <v>98</v>
      </c>
      <c r="E20" s="23" t="s">
        <v>28</v>
      </c>
      <c r="F20" s="24">
        <v>45331</v>
      </c>
      <c r="G20" s="24">
        <v>11</v>
      </c>
      <c r="H20" t="s">
        <v>378</v>
      </c>
      <c r="I20" s="25">
        <v>104235</v>
      </c>
      <c r="J20" s="25" t="s">
        <v>95</v>
      </c>
      <c r="K20" t="s">
        <v>469</v>
      </c>
    </row>
    <row r="21" spans="1:11" x14ac:dyDescent="0.15">
      <c r="A21" s="26" t="s">
        <v>100</v>
      </c>
      <c r="B21" s="14" t="s">
        <v>26</v>
      </c>
      <c r="C21" s="14" t="s">
        <v>101</v>
      </c>
      <c r="D21" s="22" t="s">
        <v>102</v>
      </c>
      <c r="E21" s="23" t="s">
        <v>28</v>
      </c>
      <c r="F21" s="24">
        <v>43512</v>
      </c>
      <c r="G21" s="24">
        <v>18</v>
      </c>
      <c r="H21" t="s">
        <v>379</v>
      </c>
      <c r="I21" s="25">
        <v>104240</v>
      </c>
      <c r="J21" s="25" t="s">
        <v>99</v>
      </c>
      <c r="K21" t="s">
        <v>470</v>
      </c>
    </row>
    <row r="22" spans="1:11" x14ac:dyDescent="0.15">
      <c r="A22" s="26" t="s">
        <v>104</v>
      </c>
      <c r="B22" s="14" t="s">
        <v>26</v>
      </c>
      <c r="C22" s="14" t="s">
        <v>105</v>
      </c>
      <c r="D22" s="22" t="s">
        <v>106</v>
      </c>
      <c r="E22" s="23" t="s">
        <v>28</v>
      </c>
      <c r="F22" s="24">
        <v>43035</v>
      </c>
      <c r="G22" s="24">
        <v>29</v>
      </c>
      <c r="H22" t="s">
        <v>380</v>
      </c>
      <c r="I22" s="25">
        <v>56163</v>
      </c>
      <c r="J22" s="25" t="s">
        <v>103</v>
      </c>
      <c r="K22" t="s">
        <v>471</v>
      </c>
    </row>
    <row r="23" spans="1:11" x14ac:dyDescent="0.15">
      <c r="A23" s="26" t="s">
        <v>108</v>
      </c>
      <c r="B23" s="14" t="s">
        <v>26</v>
      </c>
      <c r="C23" s="14" t="s">
        <v>109</v>
      </c>
      <c r="D23" s="22" t="s">
        <v>110</v>
      </c>
      <c r="E23" s="23" t="s">
        <v>28</v>
      </c>
      <c r="F23" s="24">
        <v>44870</v>
      </c>
      <c r="G23" s="24">
        <v>14</v>
      </c>
      <c r="H23" t="s">
        <v>381</v>
      </c>
      <c r="I23" s="25">
        <v>104257</v>
      </c>
      <c r="J23" s="25" t="s">
        <v>107</v>
      </c>
      <c r="K23" t="s">
        <v>472</v>
      </c>
    </row>
    <row r="24" spans="1:11" x14ac:dyDescent="0.15">
      <c r="A24" s="26" t="s">
        <v>112</v>
      </c>
      <c r="B24" s="14" t="s">
        <v>26</v>
      </c>
      <c r="C24" s="14" t="s">
        <v>113</v>
      </c>
      <c r="D24" s="22" t="s">
        <v>114</v>
      </c>
      <c r="E24" s="23" t="s">
        <v>28</v>
      </c>
      <c r="F24" s="24">
        <v>43130</v>
      </c>
      <c r="G24" s="24">
        <v>12</v>
      </c>
      <c r="H24" t="s">
        <v>382</v>
      </c>
      <c r="I24" s="25">
        <v>56164</v>
      </c>
      <c r="J24" s="25" t="s">
        <v>111</v>
      </c>
      <c r="K24" t="s">
        <v>473</v>
      </c>
    </row>
    <row r="25" spans="1:11" x14ac:dyDescent="0.15">
      <c r="A25" s="26" t="s">
        <v>116</v>
      </c>
      <c r="B25" s="14" t="s">
        <v>26</v>
      </c>
      <c r="C25" s="14" t="s">
        <v>117</v>
      </c>
      <c r="D25" s="22" t="s">
        <v>118</v>
      </c>
      <c r="E25" s="23" t="s">
        <v>28</v>
      </c>
      <c r="F25" s="24">
        <v>43160</v>
      </c>
      <c r="G25" s="24">
        <v>11</v>
      </c>
      <c r="H25" t="s">
        <v>383</v>
      </c>
      <c r="I25" s="25">
        <v>53001</v>
      </c>
      <c r="J25" s="25" t="s">
        <v>115</v>
      </c>
      <c r="K25" t="s">
        <v>474</v>
      </c>
    </row>
    <row r="26" spans="1:11" x14ac:dyDescent="0.15">
      <c r="A26" s="26" t="s">
        <v>120</v>
      </c>
      <c r="B26" s="14" t="s">
        <v>26</v>
      </c>
      <c r="C26" s="14" t="s">
        <v>121</v>
      </c>
      <c r="D26" s="22" t="s">
        <v>122</v>
      </c>
      <c r="E26" s="23" t="s">
        <v>28</v>
      </c>
      <c r="F26" s="24">
        <v>43219</v>
      </c>
      <c r="G26" s="24">
        <v>25</v>
      </c>
      <c r="H26" t="s">
        <v>384</v>
      </c>
      <c r="I26" s="25">
        <v>56165</v>
      </c>
      <c r="J26" s="25" t="s">
        <v>119</v>
      </c>
      <c r="K26" t="s">
        <v>475</v>
      </c>
    </row>
    <row r="27" spans="1:11" x14ac:dyDescent="0.15">
      <c r="A27" s="26" t="s">
        <v>124</v>
      </c>
      <c r="B27" s="14" t="s">
        <v>26</v>
      </c>
      <c r="C27" s="14" t="s">
        <v>125</v>
      </c>
      <c r="D27" s="22" t="s">
        <v>126</v>
      </c>
      <c r="E27" s="23" t="s">
        <v>28</v>
      </c>
      <c r="F27" s="24">
        <v>43567</v>
      </c>
      <c r="G27" s="24">
        <v>10</v>
      </c>
      <c r="H27" t="s">
        <v>385</v>
      </c>
      <c r="I27" s="25">
        <v>104276</v>
      </c>
      <c r="J27" s="25" t="s">
        <v>123</v>
      </c>
      <c r="K27" t="s">
        <v>476</v>
      </c>
    </row>
    <row r="28" spans="1:11" x14ac:dyDescent="0.15">
      <c r="A28" s="26" t="s">
        <v>128</v>
      </c>
      <c r="B28" s="14" t="s">
        <v>26</v>
      </c>
      <c r="C28" t="s">
        <v>129</v>
      </c>
      <c r="D28" s="28" t="s">
        <v>130</v>
      </c>
      <c r="E28" s="24" t="s">
        <v>28</v>
      </c>
      <c r="F28" s="24">
        <v>45631</v>
      </c>
      <c r="G28" s="24">
        <v>13</v>
      </c>
      <c r="H28" t="s">
        <v>386</v>
      </c>
      <c r="I28" s="25">
        <v>56166</v>
      </c>
      <c r="J28" s="25" t="s">
        <v>127</v>
      </c>
      <c r="K28" t="s">
        <v>477</v>
      </c>
    </row>
    <row r="29" spans="1:11" x14ac:dyDescent="0.15">
      <c r="A29" s="26" t="s">
        <v>132</v>
      </c>
      <c r="B29" s="14" t="s">
        <v>26</v>
      </c>
      <c r="C29" s="14" t="s">
        <v>133</v>
      </c>
      <c r="D29" s="22" t="s">
        <v>134</v>
      </c>
      <c r="E29" s="23" t="s">
        <v>28</v>
      </c>
      <c r="F29" s="24">
        <v>44026</v>
      </c>
      <c r="G29" s="24">
        <v>14</v>
      </c>
      <c r="H29" t="s">
        <v>387</v>
      </c>
      <c r="I29" s="25">
        <v>102265</v>
      </c>
      <c r="J29" s="25" t="s">
        <v>131</v>
      </c>
      <c r="K29" t="s">
        <v>478</v>
      </c>
    </row>
    <row r="30" spans="1:11" x14ac:dyDescent="0.15">
      <c r="A30" s="26" t="s">
        <v>136</v>
      </c>
      <c r="B30" s="14" t="s">
        <v>26</v>
      </c>
      <c r="C30" s="14" t="s">
        <v>137</v>
      </c>
      <c r="D30" s="22" t="s">
        <v>138</v>
      </c>
      <c r="E30" s="23" t="s">
        <v>28</v>
      </c>
      <c r="F30" s="24">
        <v>45385</v>
      </c>
      <c r="G30" s="24">
        <v>4</v>
      </c>
      <c r="H30" t="s">
        <v>388</v>
      </c>
      <c r="I30" s="25">
        <v>53025</v>
      </c>
      <c r="J30" s="25" t="s">
        <v>135</v>
      </c>
      <c r="K30" t="s">
        <v>479</v>
      </c>
    </row>
    <row r="31" spans="1:11" x14ac:dyDescent="0.15">
      <c r="A31" s="26" t="s">
        <v>140</v>
      </c>
      <c r="B31" s="14" t="s">
        <v>26</v>
      </c>
      <c r="C31" s="14" t="s">
        <v>141</v>
      </c>
      <c r="D31" s="22" t="s">
        <v>142</v>
      </c>
      <c r="E31" s="23" t="s">
        <v>28</v>
      </c>
      <c r="F31" s="24">
        <v>43723</v>
      </c>
      <c r="G31" s="24">
        <v>14</v>
      </c>
      <c r="H31" t="s">
        <v>389</v>
      </c>
      <c r="I31" s="25">
        <v>56167</v>
      </c>
      <c r="J31" s="25" t="s">
        <v>139</v>
      </c>
      <c r="K31" t="s">
        <v>480</v>
      </c>
    </row>
    <row r="32" spans="1:11" x14ac:dyDescent="0.15">
      <c r="A32" s="26" t="s">
        <v>567</v>
      </c>
      <c r="B32" s="14" t="s">
        <v>26</v>
      </c>
      <c r="C32" s="14" t="s">
        <v>144</v>
      </c>
      <c r="D32" s="22" t="s">
        <v>145</v>
      </c>
      <c r="E32" s="23" t="s">
        <v>28</v>
      </c>
      <c r="F32" s="24">
        <v>45206</v>
      </c>
      <c r="G32" s="24">
        <v>24</v>
      </c>
      <c r="H32" t="s">
        <v>390</v>
      </c>
      <c r="I32" s="25">
        <v>52996</v>
      </c>
      <c r="J32" s="25" t="s">
        <v>143</v>
      </c>
      <c r="K32" t="s">
        <v>481</v>
      </c>
    </row>
    <row r="33" spans="1:11" x14ac:dyDescent="0.15">
      <c r="A33" s="26" t="s">
        <v>147</v>
      </c>
      <c r="B33" s="14" t="s">
        <v>26</v>
      </c>
      <c r="C33" s="14" t="s">
        <v>148</v>
      </c>
      <c r="D33" s="22" t="s">
        <v>149</v>
      </c>
      <c r="E33" s="23" t="s">
        <v>28</v>
      </c>
      <c r="F33" s="24">
        <v>45840</v>
      </c>
      <c r="G33" s="24">
        <v>13</v>
      </c>
      <c r="H33" t="s">
        <v>391</v>
      </c>
      <c r="I33" s="25">
        <v>104297</v>
      </c>
      <c r="J33" s="25" t="s">
        <v>146</v>
      </c>
      <c r="K33" t="s">
        <v>482</v>
      </c>
    </row>
    <row r="34" spans="1:11" x14ac:dyDescent="0.15">
      <c r="A34" s="26" t="s">
        <v>151</v>
      </c>
      <c r="B34" s="14" t="s">
        <v>26</v>
      </c>
      <c r="C34" s="14" t="s">
        <v>152</v>
      </c>
      <c r="D34" s="22" t="s">
        <v>153</v>
      </c>
      <c r="E34" s="23" t="s">
        <v>28</v>
      </c>
      <c r="F34" s="24">
        <v>43326</v>
      </c>
      <c r="G34" s="24">
        <v>27</v>
      </c>
      <c r="H34" t="s">
        <v>392</v>
      </c>
      <c r="I34" s="25">
        <v>104299</v>
      </c>
      <c r="J34" s="25" t="s">
        <v>150</v>
      </c>
      <c r="K34" t="s">
        <v>483</v>
      </c>
    </row>
    <row r="35" spans="1:11" x14ac:dyDescent="0.15">
      <c r="A35" s="26" t="s">
        <v>155</v>
      </c>
      <c r="B35" s="14" t="s">
        <v>26</v>
      </c>
      <c r="C35" s="14" t="s">
        <v>156</v>
      </c>
      <c r="D35" s="22" t="s">
        <v>157</v>
      </c>
      <c r="E35" s="23" t="s">
        <v>28</v>
      </c>
      <c r="F35" s="24">
        <v>43907</v>
      </c>
      <c r="G35" s="24">
        <v>18</v>
      </c>
      <c r="H35" t="s">
        <v>393</v>
      </c>
      <c r="I35" s="25">
        <v>102290</v>
      </c>
      <c r="J35" s="25" t="s">
        <v>154</v>
      </c>
      <c r="K35" t="s">
        <v>484</v>
      </c>
    </row>
    <row r="36" spans="1:11" x14ac:dyDescent="0.15">
      <c r="A36" s="26" t="s">
        <v>159</v>
      </c>
      <c r="B36" s="14" t="s">
        <v>26</v>
      </c>
      <c r="C36" s="14" t="s">
        <v>160</v>
      </c>
      <c r="D36" s="22" t="s">
        <v>161</v>
      </c>
      <c r="E36" s="23" t="s">
        <v>28</v>
      </c>
      <c r="F36" s="24">
        <v>43545</v>
      </c>
      <c r="G36" s="24">
        <v>16</v>
      </c>
      <c r="H36" t="s">
        <v>394</v>
      </c>
      <c r="I36" s="25">
        <v>104303</v>
      </c>
      <c r="J36" s="25" t="s">
        <v>158</v>
      </c>
      <c r="K36" t="s">
        <v>485</v>
      </c>
    </row>
    <row r="37" spans="1:11" x14ac:dyDescent="0.15">
      <c r="A37" s="26" t="s">
        <v>163</v>
      </c>
      <c r="B37" s="14" t="s">
        <v>26</v>
      </c>
      <c r="C37" s="14" t="s">
        <v>164</v>
      </c>
      <c r="D37" s="22" t="s">
        <v>165</v>
      </c>
      <c r="E37" s="23" t="s">
        <v>28</v>
      </c>
      <c r="F37" s="24">
        <v>45133</v>
      </c>
      <c r="G37" s="24">
        <v>14</v>
      </c>
      <c r="H37" t="s">
        <v>395</v>
      </c>
      <c r="I37" s="25">
        <v>52992</v>
      </c>
      <c r="J37" s="25" t="s">
        <v>162</v>
      </c>
      <c r="K37" t="s">
        <v>486</v>
      </c>
    </row>
    <row r="38" spans="1:11" x14ac:dyDescent="0.15">
      <c r="A38" s="26" t="s">
        <v>167</v>
      </c>
      <c r="B38" s="14" t="s">
        <v>26</v>
      </c>
      <c r="C38" s="14" t="s">
        <v>168</v>
      </c>
      <c r="D38" s="22" t="s">
        <v>169</v>
      </c>
      <c r="E38" s="23" t="s">
        <v>28</v>
      </c>
      <c r="F38" s="24">
        <v>43138</v>
      </c>
      <c r="G38" s="24">
        <v>1</v>
      </c>
      <c r="H38" t="s">
        <v>396</v>
      </c>
      <c r="I38" s="25">
        <v>56168</v>
      </c>
      <c r="J38" s="25" t="s">
        <v>166</v>
      </c>
      <c r="K38" t="s">
        <v>487</v>
      </c>
    </row>
    <row r="39" spans="1:11" x14ac:dyDescent="0.15">
      <c r="A39" s="26" t="s">
        <v>171</v>
      </c>
      <c r="B39" s="14" t="s">
        <v>26</v>
      </c>
      <c r="C39" s="14" t="s">
        <v>172</v>
      </c>
      <c r="D39" s="22" t="s">
        <v>173</v>
      </c>
      <c r="E39" s="23" t="s">
        <v>28</v>
      </c>
      <c r="F39" s="24">
        <v>44633</v>
      </c>
      <c r="G39" s="24">
        <v>13</v>
      </c>
      <c r="H39" t="s">
        <v>397</v>
      </c>
      <c r="I39" s="25">
        <v>102295</v>
      </c>
      <c r="J39" s="25" t="s">
        <v>170</v>
      </c>
      <c r="K39" t="s">
        <v>488</v>
      </c>
    </row>
    <row r="40" spans="1:11" x14ac:dyDescent="0.15">
      <c r="A40" s="26" t="s">
        <v>175</v>
      </c>
      <c r="B40" s="14" t="s">
        <v>26</v>
      </c>
      <c r="C40" s="14" t="s">
        <v>176</v>
      </c>
      <c r="D40" s="22" t="s">
        <v>177</v>
      </c>
      <c r="E40" s="23" t="s">
        <v>28</v>
      </c>
      <c r="F40" s="24">
        <v>44857</v>
      </c>
      <c r="G40" s="24">
        <v>14</v>
      </c>
      <c r="H40" t="s">
        <v>398</v>
      </c>
      <c r="I40" s="25">
        <v>104318</v>
      </c>
      <c r="J40" s="25" t="s">
        <v>174</v>
      </c>
      <c r="K40" t="s">
        <v>489</v>
      </c>
    </row>
    <row r="41" spans="1:11" x14ac:dyDescent="0.15">
      <c r="A41" s="26" t="s">
        <v>179</v>
      </c>
      <c r="B41" s="14" t="s">
        <v>26</v>
      </c>
      <c r="C41" s="14" t="s">
        <v>180</v>
      </c>
      <c r="D41" s="22" t="s">
        <v>181</v>
      </c>
      <c r="E41" s="23" t="s">
        <v>28</v>
      </c>
      <c r="F41" s="24">
        <v>45640</v>
      </c>
      <c r="G41" s="24">
        <v>12</v>
      </c>
      <c r="H41" t="s">
        <v>399</v>
      </c>
      <c r="I41" s="25">
        <v>56169</v>
      </c>
      <c r="J41" s="25" t="s">
        <v>178</v>
      </c>
      <c r="K41" t="s">
        <v>490</v>
      </c>
    </row>
    <row r="42" spans="1:11" x14ac:dyDescent="0.15">
      <c r="A42" s="26" t="s">
        <v>183</v>
      </c>
      <c r="B42" s="14" t="s">
        <v>26</v>
      </c>
      <c r="C42" s="14" t="s">
        <v>184</v>
      </c>
      <c r="D42" s="22" t="s">
        <v>185</v>
      </c>
      <c r="E42" s="23" t="s">
        <v>28</v>
      </c>
      <c r="F42" s="24">
        <v>43952</v>
      </c>
      <c r="G42" s="24">
        <v>21</v>
      </c>
      <c r="H42" t="s">
        <v>400</v>
      </c>
      <c r="I42" s="25">
        <v>102315</v>
      </c>
      <c r="J42" s="25" t="s">
        <v>182</v>
      </c>
      <c r="K42" t="s">
        <v>491</v>
      </c>
    </row>
    <row r="43" spans="1:11" x14ac:dyDescent="0.15">
      <c r="A43" s="26" t="s">
        <v>187</v>
      </c>
      <c r="B43" s="14" t="s">
        <v>26</v>
      </c>
      <c r="C43" s="14" t="s">
        <v>188</v>
      </c>
      <c r="D43" s="22" t="s">
        <v>189</v>
      </c>
      <c r="E43" s="23" t="s">
        <v>28</v>
      </c>
      <c r="F43" s="24">
        <v>43050</v>
      </c>
      <c r="G43" s="24">
        <v>11</v>
      </c>
      <c r="H43" t="s">
        <v>401</v>
      </c>
      <c r="I43" s="25">
        <v>56170</v>
      </c>
      <c r="J43" s="25" t="s">
        <v>186</v>
      </c>
      <c r="K43" t="s">
        <v>492</v>
      </c>
    </row>
    <row r="44" spans="1:11" x14ac:dyDescent="0.15">
      <c r="A44" s="26" t="s">
        <v>191</v>
      </c>
      <c r="B44" s="14" t="s">
        <v>26</v>
      </c>
      <c r="C44" s="14" t="s">
        <v>192</v>
      </c>
      <c r="D44" s="22" t="s">
        <v>193</v>
      </c>
      <c r="E44" s="23" t="s">
        <v>28</v>
      </c>
      <c r="F44" s="24">
        <v>44060</v>
      </c>
      <c r="G44" s="24">
        <v>12</v>
      </c>
      <c r="H44" t="s">
        <v>402</v>
      </c>
      <c r="I44" s="25">
        <v>102333</v>
      </c>
      <c r="J44" s="25" t="s">
        <v>190</v>
      </c>
      <c r="K44" t="s">
        <v>493</v>
      </c>
    </row>
    <row r="45" spans="1:11" x14ac:dyDescent="0.15">
      <c r="A45" s="26" t="s">
        <v>195</v>
      </c>
      <c r="B45" s="14" t="s">
        <v>26</v>
      </c>
      <c r="C45" s="14" t="s">
        <v>196</v>
      </c>
      <c r="D45" s="22" t="s">
        <v>197</v>
      </c>
      <c r="E45" s="23" t="s">
        <v>28</v>
      </c>
      <c r="F45" s="24">
        <v>45638</v>
      </c>
      <c r="G45" s="24">
        <v>17</v>
      </c>
      <c r="H45" t="s">
        <v>403</v>
      </c>
      <c r="I45" s="25">
        <v>56171</v>
      </c>
      <c r="J45" s="25" t="s">
        <v>194</v>
      </c>
      <c r="K45" t="s">
        <v>494</v>
      </c>
    </row>
    <row r="46" spans="1:11" x14ac:dyDescent="0.15">
      <c r="A46" s="26" t="s">
        <v>199</v>
      </c>
      <c r="B46" s="14" t="s">
        <v>26</v>
      </c>
      <c r="C46" s="14" t="s">
        <v>200</v>
      </c>
      <c r="D46" s="22" t="s">
        <v>201</v>
      </c>
      <c r="E46" s="23" t="s">
        <v>28</v>
      </c>
      <c r="F46" s="24">
        <v>43055</v>
      </c>
      <c r="G46" s="24">
        <v>17</v>
      </c>
      <c r="H46" t="s">
        <v>404</v>
      </c>
      <c r="I46" s="25">
        <v>56172</v>
      </c>
      <c r="J46" s="25" t="s">
        <v>198</v>
      </c>
      <c r="K46" t="s">
        <v>495</v>
      </c>
    </row>
    <row r="47" spans="1:11" x14ac:dyDescent="0.15">
      <c r="A47" s="26" t="s">
        <v>203</v>
      </c>
      <c r="B47" s="14" t="s">
        <v>26</v>
      </c>
      <c r="C47" s="14" t="s">
        <v>204</v>
      </c>
      <c r="D47" s="22" t="s">
        <v>205</v>
      </c>
      <c r="E47" s="23" t="s">
        <v>28</v>
      </c>
      <c r="F47" s="24">
        <v>43311</v>
      </c>
      <c r="G47" s="24">
        <v>12</v>
      </c>
      <c r="H47" t="s">
        <v>405</v>
      </c>
      <c r="I47" s="25">
        <v>80441</v>
      </c>
      <c r="J47" s="25" t="s">
        <v>202</v>
      </c>
      <c r="K47" t="s">
        <v>496</v>
      </c>
    </row>
    <row r="48" spans="1:11" x14ac:dyDescent="0.15">
      <c r="A48" s="26" t="s">
        <v>207</v>
      </c>
      <c r="B48" s="14" t="s">
        <v>26</v>
      </c>
      <c r="C48" s="14" t="s">
        <v>208</v>
      </c>
      <c r="D48" s="22" t="s">
        <v>209</v>
      </c>
      <c r="E48" s="23" t="s">
        <v>28</v>
      </c>
      <c r="F48" s="24">
        <v>44035</v>
      </c>
      <c r="G48" s="24">
        <v>34</v>
      </c>
      <c r="H48" t="s">
        <v>406</v>
      </c>
      <c r="I48" s="25">
        <v>102357</v>
      </c>
      <c r="J48" s="25" t="s">
        <v>206</v>
      </c>
      <c r="K48" t="s">
        <v>497</v>
      </c>
    </row>
    <row r="49" spans="1:11" x14ac:dyDescent="0.15">
      <c r="A49" s="26" t="s">
        <v>211</v>
      </c>
      <c r="B49" s="14" t="s">
        <v>26</v>
      </c>
      <c r="C49" s="14" t="s">
        <v>212</v>
      </c>
      <c r="D49" s="22" t="s">
        <v>213</v>
      </c>
      <c r="E49" s="23" t="s">
        <v>28</v>
      </c>
      <c r="F49" s="24">
        <v>43614</v>
      </c>
      <c r="G49" s="24">
        <v>21</v>
      </c>
      <c r="H49" t="s">
        <v>407</v>
      </c>
      <c r="I49" s="25">
        <v>80443</v>
      </c>
      <c r="J49" s="25" t="s">
        <v>210</v>
      </c>
      <c r="K49" t="s">
        <v>498</v>
      </c>
    </row>
    <row r="50" spans="1:11" x14ac:dyDescent="0.15">
      <c r="A50" s="26" t="s">
        <v>215</v>
      </c>
      <c r="B50" s="14" t="s">
        <v>26</v>
      </c>
      <c r="C50" s="14" t="s">
        <v>216</v>
      </c>
      <c r="D50" s="22" t="s">
        <v>217</v>
      </c>
      <c r="E50" s="23" t="s">
        <v>28</v>
      </c>
      <c r="F50" s="24">
        <v>43140</v>
      </c>
      <c r="G50" s="24">
        <v>11</v>
      </c>
      <c r="H50" t="s">
        <v>408</v>
      </c>
      <c r="I50" s="25">
        <v>56173</v>
      </c>
      <c r="J50" s="25" t="s">
        <v>214</v>
      </c>
      <c r="K50" t="s">
        <v>499</v>
      </c>
    </row>
    <row r="51" spans="1:11" x14ac:dyDescent="0.15">
      <c r="A51" s="26" t="s">
        <v>219</v>
      </c>
      <c r="B51" s="14" t="s">
        <v>26</v>
      </c>
      <c r="C51" s="14" t="s">
        <v>220</v>
      </c>
      <c r="D51" s="22" t="s">
        <v>221</v>
      </c>
      <c r="E51" s="23" t="s">
        <v>28</v>
      </c>
      <c r="F51" s="24">
        <v>44515</v>
      </c>
      <c r="G51" s="24">
        <v>16</v>
      </c>
      <c r="H51" t="s">
        <v>409</v>
      </c>
      <c r="I51" s="25">
        <v>102381</v>
      </c>
      <c r="J51" s="25" t="s">
        <v>218</v>
      </c>
      <c r="K51" t="s">
        <v>500</v>
      </c>
    </row>
    <row r="52" spans="1:11" x14ac:dyDescent="0.15">
      <c r="A52" s="26" t="s">
        <v>223</v>
      </c>
      <c r="B52" s="14" t="s">
        <v>26</v>
      </c>
      <c r="C52" s="14" t="s">
        <v>224</v>
      </c>
      <c r="D52" s="22" t="s">
        <v>225</v>
      </c>
      <c r="E52" s="23" t="s">
        <v>28</v>
      </c>
      <c r="F52" s="24">
        <v>43302</v>
      </c>
      <c r="G52" s="24">
        <v>14</v>
      </c>
      <c r="H52" t="s">
        <v>410</v>
      </c>
      <c r="I52" s="25">
        <v>56174</v>
      </c>
      <c r="J52" s="25" t="s">
        <v>222</v>
      </c>
      <c r="K52" t="s">
        <v>501</v>
      </c>
    </row>
    <row r="53" spans="1:11" x14ac:dyDescent="0.15">
      <c r="A53" s="26" t="s">
        <v>227</v>
      </c>
      <c r="B53" s="14" t="s">
        <v>26</v>
      </c>
      <c r="C53" s="14" t="s">
        <v>228</v>
      </c>
      <c r="D53" s="22" t="s">
        <v>229</v>
      </c>
      <c r="E53" s="23" t="s">
        <v>28</v>
      </c>
      <c r="F53" s="24">
        <v>44256</v>
      </c>
      <c r="G53" s="24">
        <v>15</v>
      </c>
      <c r="H53" t="s">
        <v>411</v>
      </c>
      <c r="I53" s="25">
        <v>102404</v>
      </c>
      <c r="J53" s="25" t="s">
        <v>226</v>
      </c>
      <c r="K53" t="s">
        <v>502</v>
      </c>
    </row>
    <row r="54" spans="1:11" x14ac:dyDescent="0.15">
      <c r="A54" s="26" t="s">
        <v>231</v>
      </c>
      <c r="B54" s="14" t="s">
        <v>26</v>
      </c>
      <c r="C54" s="14" t="s">
        <v>232</v>
      </c>
      <c r="D54" s="22" t="s">
        <v>233</v>
      </c>
      <c r="E54" s="23" t="s">
        <v>28</v>
      </c>
      <c r="F54" s="24">
        <v>45779</v>
      </c>
      <c r="G54" s="24">
        <v>11</v>
      </c>
      <c r="H54" t="s">
        <v>412</v>
      </c>
      <c r="I54" s="25">
        <v>56175</v>
      </c>
      <c r="J54" s="25" t="s">
        <v>230</v>
      </c>
      <c r="K54" t="s">
        <v>503</v>
      </c>
    </row>
    <row r="55" spans="1:11" x14ac:dyDescent="0.15">
      <c r="A55" s="26" t="s">
        <v>235</v>
      </c>
      <c r="B55" s="14" t="s">
        <v>26</v>
      </c>
      <c r="C55" s="14" t="s">
        <v>236</v>
      </c>
      <c r="D55" s="22" t="s">
        <v>237</v>
      </c>
      <c r="E55" s="23" t="s">
        <v>28</v>
      </c>
      <c r="F55" s="24">
        <v>45822</v>
      </c>
      <c r="G55" s="24">
        <v>12</v>
      </c>
      <c r="H55" t="s">
        <v>413</v>
      </c>
      <c r="I55" s="25">
        <v>80465</v>
      </c>
      <c r="J55" s="25" t="s">
        <v>234</v>
      </c>
      <c r="K55" t="s">
        <v>504</v>
      </c>
    </row>
    <row r="56" spans="1:11" x14ac:dyDescent="0.15">
      <c r="A56" s="26" t="s">
        <v>239</v>
      </c>
      <c r="B56" s="14" t="s">
        <v>26</v>
      </c>
      <c r="C56" s="14" t="s">
        <v>240</v>
      </c>
      <c r="D56" s="22" t="s">
        <v>241</v>
      </c>
      <c r="E56" s="23" t="s">
        <v>28</v>
      </c>
      <c r="F56" s="24">
        <v>45373</v>
      </c>
      <c r="G56" s="24">
        <v>12</v>
      </c>
      <c r="H56" t="s">
        <v>414</v>
      </c>
      <c r="I56" s="25">
        <v>52988</v>
      </c>
      <c r="J56" s="25" t="s">
        <v>238</v>
      </c>
      <c r="K56" t="s">
        <v>505</v>
      </c>
    </row>
    <row r="57" spans="1:11" x14ac:dyDescent="0.15">
      <c r="A57" s="26" t="s">
        <v>243</v>
      </c>
      <c r="B57" s="14" t="s">
        <v>26</v>
      </c>
      <c r="C57" s="14" t="s">
        <v>584</v>
      </c>
      <c r="D57" s="22" t="s">
        <v>244</v>
      </c>
      <c r="E57" s="23" t="s">
        <v>28</v>
      </c>
      <c r="F57" s="23">
        <v>43793</v>
      </c>
      <c r="G57" s="24">
        <v>9</v>
      </c>
      <c r="H57" t="s">
        <v>415</v>
      </c>
      <c r="I57" s="25">
        <v>102427</v>
      </c>
      <c r="J57" s="25" t="s">
        <v>242</v>
      </c>
      <c r="K57" t="s">
        <v>506</v>
      </c>
    </row>
    <row r="58" spans="1:11" x14ac:dyDescent="0.15">
      <c r="A58" s="26" t="s">
        <v>246</v>
      </c>
      <c r="B58" s="14" t="s">
        <v>26</v>
      </c>
      <c r="C58" s="14" t="s">
        <v>564</v>
      </c>
      <c r="D58" s="22" t="s">
        <v>247</v>
      </c>
      <c r="E58" s="23" t="s">
        <v>28</v>
      </c>
      <c r="F58" s="24">
        <v>45415</v>
      </c>
      <c r="G58" s="24">
        <v>33</v>
      </c>
      <c r="H58" s="14" t="s">
        <v>565</v>
      </c>
      <c r="I58" s="25">
        <v>53017</v>
      </c>
      <c r="J58" s="25" t="s">
        <v>245</v>
      </c>
      <c r="K58" t="s">
        <v>507</v>
      </c>
    </row>
    <row r="59" spans="1:11" x14ac:dyDescent="0.15">
      <c r="A59" s="26" t="s">
        <v>249</v>
      </c>
      <c r="B59" s="14" t="s">
        <v>26</v>
      </c>
      <c r="C59" s="14" t="s">
        <v>250</v>
      </c>
      <c r="D59" s="22" t="s">
        <v>251</v>
      </c>
      <c r="E59" s="23" t="s">
        <v>28</v>
      </c>
      <c r="F59" s="24">
        <v>43756</v>
      </c>
      <c r="G59" s="24">
        <v>13</v>
      </c>
      <c r="H59" t="s">
        <v>416</v>
      </c>
      <c r="I59" s="25">
        <v>56176</v>
      </c>
      <c r="J59" s="25" t="s">
        <v>248</v>
      </c>
      <c r="K59" t="s">
        <v>508</v>
      </c>
    </row>
    <row r="60" spans="1:11" x14ac:dyDescent="0.15">
      <c r="A60" s="26" t="s">
        <v>253</v>
      </c>
      <c r="B60" s="14" t="s">
        <v>26</v>
      </c>
      <c r="C60" s="14" t="s">
        <v>254</v>
      </c>
      <c r="D60" s="22" t="s">
        <v>255</v>
      </c>
      <c r="E60" s="23" t="s">
        <v>28</v>
      </c>
      <c r="F60" s="24">
        <v>43338</v>
      </c>
      <c r="G60" s="24">
        <v>2</v>
      </c>
      <c r="H60" t="s">
        <v>417</v>
      </c>
      <c r="I60" s="25">
        <v>56177</v>
      </c>
      <c r="J60" s="25" t="s">
        <v>252</v>
      </c>
      <c r="K60" t="s">
        <v>509</v>
      </c>
    </row>
    <row r="61" spans="1:11" x14ac:dyDescent="0.15">
      <c r="A61" s="26" t="s">
        <v>257</v>
      </c>
      <c r="B61" s="14" t="s">
        <v>26</v>
      </c>
      <c r="C61" s="14" t="s">
        <v>258</v>
      </c>
      <c r="D61" s="22" t="s">
        <v>259</v>
      </c>
      <c r="E61" s="23" t="s">
        <v>28</v>
      </c>
      <c r="F61" s="24">
        <v>43701</v>
      </c>
      <c r="G61" s="24">
        <v>13</v>
      </c>
      <c r="H61" t="s">
        <v>418</v>
      </c>
      <c r="I61" s="25">
        <v>56178</v>
      </c>
      <c r="J61" s="25" t="s">
        <v>256</v>
      </c>
      <c r="K61" t="s">
        <v>510</v>
      </c>
    </row>
    <row r="62" spans="1:11" x14ac:dyDescent="0.15">
      <c r="A62" s="26" t="s">
        <v>261</v>
      </c>
      <c r="B62" s="14" t="s">
        <v>26</v>
      </c>
      <c r="C62" s="14" t="s">
        <v>578</v>
      </c>
      <c r="D62" s="22" t="s">
        <v>262</v>
      </c>
      <c r="E62" s="23" t="s">
        <v>28</v>
      </c>
      <c r="F62" s="24">
        <v>43724</v>
      </c>
      <c r="G62" s="24">
        <v>6</v>
      </c>
      <c r="H62" t="s">
        <v>419</v>
      </c>
      <c r="I62" s="25">
        <v>56179</v>
      </c>
      <c r="J62" s="25" t="s">
        <v>260</v>
      </c>
      <c r="K62" t="s">
        <v>511</v>
      </c>
    </row>
    <row r="63" spans="1:11" x14ac:dyDescent="0.15">
      <c r="A63" s="26" t="s">
        <v>264</v>
      </c>
      <c r="B63" s="14" t="s">
        <v>26</v>
      </c>
      <c r="C63" s="14" t="s">
        <v>265</v>
      </c>
      <c r="D63" s="22" t="s">
        <v>266</v>
      </c>
      <c r="E63" s="23" t="s">
        <v>28</v>
      </c>
      <c r="F63" s="24">
        <v>43449</v>
      </c>
      <c r="G63" s="24">
        <v>11</v>
      </c>
      <c r="H63" t="s">
        <v>420</v>
      </c>
      <c r="I63" s="25">
        <v>80515</v>
      </c>
      <c r="J63" s="25" t="s">
        <v>263</v>
      </c>
      <c r="K63" t="s">
        <v>512</v>
      </c>
    </row>
    <row r="64" spans="1:11" x14ac:dyDescent="0.15">
      <c r="A64" s="26" t="s">
        <v>268</v>
      </c>
      <c r="B64" s="14" t="s">
        <v>26</v>
      </c>
      <c r="C64" s="14" t="s">
        <v>579</v>
      </c>
      <c r="D64" s="22" t="s">
        <v>269</v>
      </c>
      <c r="E64" s="23" t="s">
        <v>28</v>
      </c>
      <c r="F64" s="24">
        <v>45879</v>
      </c>
      <c r="G64" s="24">
        <v>15</v>
      </c>
      <c r="H64" t="s">
        <v>421</v>
      </c>
      <c r="I64" s="25">
        <v>80525</v>
      </c>
      <c r="J64" s="25" t="s">
        <v>267</v>
      </c>
      <c r="K64" t="s">
        <v>513</v>
      </c>
    </row>
    <row r="65" spans="1:11" x14ac:dyDescent="0.15">
      <c r="A65" s="26" t="s">
        <v>271</v>
      </c>
      <c r="B65" s="14" t="s">
        <v>26</v>
      </c>
      <c r="C65" s="14" t="s">
        <v>580</v>
      </c>
      <c r="D65" s="22" t="s">
        <v>272</v>
      </c>
      <c r="E65" s="23" t="s">
        <v>28</v>
      </c>
      <c r="F65" s="24">
        <v>43764</v>
      </c>
      <c r="G65" s="24">
        <v>13</v>
      </c>
      <c r="H65" t="s">
        <v>422</v>
      </c>
      <c r="I65" s="25">
        <v>56180</v>
      </c>
      <c r="J65" s="25" t="s">
        <v>270</v>
      </c>
      <c r="K65" t="s">
        <v>514</v>
      </c>
    </row>
    <row r="66" spans="1:11" x14ac:dyDescent="0.15">
      <c r="A66" s="26" t="s">
        <v>274</v>
      </c>
      <c r="B66" s="14" t="s">
        <v>26</v>
      </c>
      <c r="C66" s="14" t="s">
        <v>275</v>
      </c>
      <c r="D66" s="22" t="s">
        <v>276</v>
      </c>
      <c r="E66" s="23" t="s">
        <v>28</v>
      </c>
      <c r="F66" s="24">
        <v>43113</v>
      </c>
      <c r="G66" s="24">
        <v>10</v>
      </c>
      <c r="H66" t="s">
        <v>423</v>
      </c>
      <c r="I66" s="25">
        <v>56181</v>
      </c>
      <c r="J66" s="25" t="s">
        <v>273</v>
      </c>
      <c r="K66" t="s">
        <v>515</v>
      </c>
    </row>
    <row r="67" spans="1:11" x14ac:dyDescent="0.15">
      <c r="A67" s="26" t="s">
        <v>278</v>
      </c>
      <c r="B67" s="14" t="s">
        <v>26</v>
      </c>
      <c r="C67" s="14" t="s">
        <v>279</v>
      </c>
      <c r="D67" s="22" t="s">
        <v>280</v>
      </c>
      <c r="E67" s="23" t="s">
        <v>28</v>
      </c>
      <c r="F67" s="24">
        <v>45690</v>
      </c>
      <c r="G67" s="24">
        <v>11</v>
      </c>
      <c r="H67" t="s">
        <v>424</v>
      </c>
      <c r="I67" s="25">
        <v>56182</v>
      </c>
      <c r="J67" s="25" t="s">
        <v>277</v>
      </c>
      <c r="K67" t="s">
        <v>516</v>
      </c>
    </row>
    <row r="68" spans="1:11" x14ac:dyDescent="0.15">
      <c r="A68" s="26" t="s">
        <v>282</v>
      </c>
      <c r="B68" s="14" t="s">
        <v>26</v>
      </c>
      <c r="C68" s="14" t="s">
        <v>283</v>
      </c>
      <c r="D68" s="22" t="s">
        <v>284</v>
      </c>
      <c r="E68" s="23" t="s">
        <v>28</v>
      </c>
      <c r="F68" s="24">
        <v>44266</v>
      </c>
      <c r="G68" s="24">
        <v>14</v>
      </c>
      <c r="H68" t="s">
        <v>425</v>
      </c>
      <c r="I68" s="25">
        <v>102511</v>
      </c>
      <c r="J68" s="25" t="s">
        <v>281</v>
      </c>
      <c r="K68" t="s">
        <v>517</v>
      </c>
    </row>
    <row r="69" spans="1:11" x14ac:dyDescent="0.15">
      <c r="A69" s="26" t="s">
        <v>286</v>
      </c>
      <c r="B69" s="14" t="s">
        <v>26</v>
      </c>
      <c r="C69" s="14" t="s">
        <v>287</v>
      </c>
      <c r="D69" s="22" t="s">
        <v>288</v>
      </c>
      <c r="E69" s="23" t="s">
        <v>28</v>
      </c>
      <c r="F69" s="24">
        <v>45320</v>
      </c>
      <c r="G69" s="24">
        <v>7</v>
      </c>
      <c r="H69" t="s">
        <v>426</v>
      </c>
      <c r="I69" s="25">
        <v>52995</v>
      </c>
      <c r="J69" s="25" t="s">
        <v>285</v>
      </c>
      <c r="K69" t="s">
        <v>518</v>
      </c>
    </row>
    <row r="70" spans="1:11" x14ac:dyDescent="0.15">
      <c r="A70" s="26" t="s">
        <v>290</v>
      </c>
      <c r="B70" s="14" t="s">
        <v>26</v>
      </c>
      <c r="C70" s="14" t="s">
        <v>291</v>
      </c>
      <c r="D70" s="22" t="s">
        <v>292</v>
      </c>
      <c r="E70" s="23" t="s">
        <v>28</v>
      </c>
      <c r="F70" s="24">
        <v>45875</v>
      </c>
      <c r="G70" s="24">
        <v>13</v>
      </c>
      <c r="H70" t="s">
        <v>427</v>
      </c>
      <c r="I70" s="25">
        <v>80557</v>
      </c>
      <c r="J70" s="25" t="s">
        <v>289</v>
      </c>
      <c r="K70" t="s">
        <v>519</v>
      </c>
    </row>
    <row r="71" spans="1:11" x14ac:dyDescent="0.15">
      <c r="A71" s="26" t="s">
        <v>294</v>
      </c>
      <c r="B71" s="14" t="s">
        <v>26</v>
      </c>
      <c r="C71" s="14" t="s">
        <v>295</v>
      </c>
      <c r="D71" s="22" t="s">
        <v>296</v>
      </c>
      <c r="E71" s="23" t="s">
        <v>28</v>
      </c>
      <c r="F71" s="24">
        <v>44902</v>
      </c>
      <c r="G71" s="24">
        <v>17</v>
      </c>
      <c r="H71" t="s">
        <v>428</v>
      </c>
      <c r="I71" s="25">
        <v>102522</v>
      </c>
      <c r="J71" s="25" t="s">
        <v>293</v>
      </c>
      <c r="K71" t="s">
        <v>520</v>
      </c>
    </row>
    <row r="72" spans="1:11" x14ac:dyDescent="0.15">
      <c r="A72" s="26" t="s">
        <v>298</v>
      </c>
      <c r="B72" s="14" t="s">
        <v>26</v>
      </c>
      <c r="C72" s="14" t="s">
        <v>566</v>
      </c>
      <c r="D72" s="22" t="s">
        <v>299</v>
      </c>
      <c r="E72" s="23" t="s">
        <v>28</v>
      </c>
      <c r="F72" s="24">
        <v>45601</v>
      </c>
      <c r="G72" s="24">
        <v>6</v>
      </c>
      <c r="H72" t="s">
        <v>429</v>
      </c>
      <c r="I72" s="25">
        <v>56183</v>
      </c>
      <c r="J72" s="25" t="s">
        <v>297</v>
      </c>
      <c r="K72" t="s">
        <v>521</v>
      </c>
    </row>
    <row r="73" spans="1:11" x14ac:dyDescent="0.15">
      <c r="A73" s="26" t="s">
        <v>301</v>
      </c>
      <c r="B73" s="14" t="s">
        <v>26</v>
      </c>
      <c r="C73" s="14" t="s">
        <v>302</v>
      </c>
      <c r="D73" s="22" t="s">
        <v>303</v>
      </c>
      <c r="E73" s="23" t="s">
        <v>28</v>
      </c>
      <c r="F73" s="24">
        <v>43420</v>
      </c>
      <c r="G73" s="24">
        <v>10</v>
      </c>
      <c r="H73" t="s">
        <v>430</v>
      </c>
      <c r="I73" s="25">
        <v>80592</v>
      </c>
      <c r="J73" s="25" t="s">
        <v>300</v>
      </c>
      <c r="K73" t="s">
        <v>522</v>
      </c>
    </row>
    <row r="74" spans="1:11" x14ac:dyDescent="0.15">
      <c r="A74" s="26" t="s">
        <v>305</v>
      </c>
      <c r="B74" s="14" t="s">
        <v>26</v>
      </c>
      <c r="C74" s="14" t="s">
        <v>306</v>
      </c>
      <c r="D74" s="22" t="s">
        <v>307</v>
      </c>
      <c r="E74" s="23" t="s">
        <v>28</v>
      </c>
      <c r="F74" s="24">
        <v>45662</v>
      </c>
      <c r="G74" s="24">
        <v>12</v>
      </c>
      <c r="H74" t="s">
        <v>431</v>
      </c>
      <c r="I74" s="25">
        <v>56184</v>
      </c>
      <c r="J74" s="25" t="s">
        <v>304</v>
      </c>
      <c r="K74" t="s">
        <v>523</v>
      </c>
    </row>
    <row r="75" spans="1:11" x14ac:dyDescent="0.15">
      <c r="A75" s="26" t="s">
        <v>309</v>
      </c>
      <c r="B75" s="14" t="s">
        <v>26</v>
      </c>
      <c r="C75" s="14" t="s">
        <v>310</v>
      </c>
      <c r="D75" s="22" t="s">
        <v>311</v>
      </c>
      <c r="E75" s="23" t="s">
        <v>28</v>
      </c>
      <c r="F75" s="24">
        <v>44883</v>
      </c>
      <c r="G75" s="24">
        <v>8</v>
      </c>
      <c r="H75" t="s">
        <v>432</v>
      </c>
      <c r="I75" s="25">
        <v>80595</v>
      </c>
      <c r="J75" s="25" t="s">
        <v>308</v>
      </c>
      <c r="K75" t="s">
        <v>524</v>
      </c>
    </row>
    <row r="76" spans="1:11" x14ac:dyDescent="0.15">
      <c r="A76" s="26" t="s">
        <v>313</v>
      </c>
      <c r="B76" s="14" t="s">
        <v>26</v>
      </c>
      <c r="C76" s="14" t="s">
        <v>314</v>
      </c>
      <c r="D76" s="22" t="s">
        <v>315</v>
      </c>
      <c r="E76" s="23" t="s">
        <v>28</v>
      </c>
      <c r="F76" s="24">
        <v>45365</v>
      </c>
      <c r="G76" s="24">
        <v>13</v>
      </c>
      <c r="H76" t="s">
        <v>433</v>
      </c>
      <c r="I76" s="25">
        <v>80599</v>
      </c>
      <c r="J76" s="25" t="s">
        <v>312</v>
      </c>
      <c r="K76" t="s">
        <v>525</v>
      </c>
    </row>
    <row r="77" spans="1:11" x14ac:dyDescent="0.15">
      <c r="A77" s="26" t="s">
        <v>317</v>
      </c>
      <c r="B77" s="14" t="s">
        <v>26</v>
      </c>
      <c r="C77" s="14" t="s">
        <v>318</v>
      </c>
      <c r="D77" s="22" t="s">
        <v>319</v>
      </c>
      <c r="E77" s="23" t="s">
        <v>28</v>
      </c>
      <c r="F77" s="24">
        <v>44708</v>
      </c>
      <c r="G77" s="24">
        <v>22</v>
      </c>
      <c r="H77" t="s">
        <v>434</v>
      </c>
      <c r="I77" s="25">
        <v>102590</v>
      </c>
      <c r="J77" s="25" t="s">
        <v>316</v>
      </c>
      <c r="K77" t="s">
        <v>526</v>
      </c>
    </row>
    <row r="78" spans="1:11" x14ac:dyDescent="0.15">
      <c r="A78" s="26" t="s">
        <v>321</v>
      </c>
      <c r="B78" s="14" t="s">
        <v>26</v>
      </c>
      <c r="C78" s="14" t="s">
        <v>585</v>
      </c>
      <c r="D78" s="22" t="s">
        <v>568</v>
      </c>
      <c r="E78" s="23" t="s">
        <v>28</v>
      </c>
      <c r="F78" s="24">
        <v>44221</v>
      </c>
      <c r="G78" s="24">
        <v>17</v>
      </c>
      <c r="H78" s="14" t="s">
        <v>569</v>
      </c>
      <c r="I78" s="25">
        <v>102611</v>
      </c>
      <c r="J78" s="25" t="s">
        <v>320</v>
      </c>
      <c r="K78" t="s">
        <v>527</v>
      </c>
    </row>
    <row r="79" spans="1:11" x14ac:dyDescent="0.15">
      <c r="A79" s="26" t="s">
        <v>323</v>
      </c>
      <c r="B79" s="14" t="s">
        <v>26</v>
      </c>
      <c r="C79" s="14" t="s">
        <v>581</v>
      </c>
      <c r="D79" s="22" t="s">
        <v>324</v>
      </c>
      <c r="E79" s="23" t="s">
        <v>28</v>
      </c>
      <c r="F79" s="24">
        <v>44446</v>
      </c>
      <c r="G79" s="24">
        <v>13</v>
      </c>
      <c r="H79" t="s">
        <v>435</v>
      </c>
      <c r="I79" s="25">
        <v>102618</v>
      </c>
      <c r="J79" s="25" t="s">
        <v>322</v>
      </c>
      <c r="K79" t="s">
        <v>528</v>
      </c>
    </row>
    <row r="80" spans="1:11" x14ac:dyDescent="0.15">
      <c r="A80" s="26" t="s">
        <v>326</v>
      </c>
      <c r="B80" s="14" t="s">
        <v>26</v>
      </c>
      <c r="C80" s="14" t="s">
        <v>562</v>
      </c>
      <c r="D80" s="22" t="s">
        <v>327</v>
      </c>
      <c r="E80" s="23" t="s">
        <v>28</v>
      </c>
      <c r="F80" s="24">
        <v>44663</v>
      </c>
      <c r="G80" s="24">
        <v>15</v>
      </c>
      <c r="H80" t="s">
        <v>436</v>
      </c>
      <c r="I80" s="25">
        <v>102619</v>
      </c>
      <c r="J80" s="25" t="s">
        <v>325</v>
      </c>
      <c r="K80" t="s">
        <v>529</v>
      </c>
    </row>
    <row r="81" spans="1:11" x14ac:dyDescent="0.15">
      <c r="A81" s="26" t="s">
        <v>329</v>
      </c>
      <c r="B81" s="14" t="s">
        <v>26</v>
      </c>
      <c r="C81" s="14" t="s">
        <v>330</v>
      </c>
      <c r="D81" s="22" t="s">
        <v>331</v>
      </c>
      <c r="E81" s="23" t="s">
        <v>28</v>
      </c>
      <c r="F81" s="24">
        <v>43040</v>
      </c>
      <c r="G81" s="24">
        <v>14</v>
      </c>
      <c r="H81" t="s">
        <v>437</v>
      </c>
      <c r="I81" s="25">
        <v>56185</v>
      </c>
      <c r="J81" s="25" t="s">
        <v>328</v>
      </c>
      <c r="K81" t="s">
        <v>530</v>
      </c>
    </row>
    <row r="82" spans="1:11" x14ac:dyDescent="0.15">
      <c r="A82" s="26" t="s">
        <v>333</v>
      </c>
      <c r="B82" s="14" t="s">
        <v>26</v>
      </c>
      <c r="C82" s="14" t="s">
        <v>334</v>
      </c>
      <c r="D82" s="22" t="s">
        <v>335</v>
      </c>
      <c r="E82" s="23" t="s">
        <v>28</v>
      </c>
      <c r="F82" s="24">
        <v>45891</v>
      </c>
      <c r="G82" s="24">
        <v>13</v>
      </c>
      <c r="H82" t="s">
        <v>438</v>
      </c>
      <c r="I82" s="25">
        <v>80645</v>
      </c>
      <c r="J82" s="25" t="s">
        <v>332</v>
      </c>
      <c r="K82" t="s">
        <v>531</v>
      </c>
    </row>
    <row r="83" spans="1:11" x14ac:dyDescent="0.15">
      <c r="A83" s="26" t="s">
        <v>337</v>
      </c>
      <c r="B83" s="14" t="s">
        <v>26</v>
      </c>
      <c r="C83" s="14" t="s">
        <v>582</v>
      </c>
      <c r="D83" s="22" t="s">
        <v>338</v>
      </c>
      <c r="E83" s="23" t="s">
        <v>28</v>
      </c>
      <c r="F83" s="24">
        <v>45651</v>
      </c>
      <c r="G83" s="24">
        <v>10</v>
      </c>
      <c r="H83" t="s">
        <v>439</v>
      </c>
      <c r="I83" s="25">
        <v>56186</v>
      </c>
      <c r="J83" s="25" t="s">
        <v>336</v>
      </c>
      <c r="K83" t="s">
        <v>532</v>
      </c>
    </row>
    <row r="84" spans="1:11" x14ac:dyDescent="0.15">
      <c r="A84" s="26" t="s">
        <v>340</v>
      </c>
      <c r="B84" s="14" t="s">
        <v>26</v>
      </c>
      <c r="C84" s="14" t="s">
        <v>573</v>
      </c>
      <c r="D84" s="22" t="s">
        <v>341</v>
      </c>
      <c r="E84" s="23" t="s">
        <v>28</v>
      </c>
      <c r="F84" s="24">
        <v>45036</v>
      </c>
      <c r="G84" s="24">
        <v>41</v>
      </c>
      <c r="H84" t="s">
        <v>440</v>
      </c>
      <c r="I84" s="25">
        <v>52991</v>
      </c>
      <c r="J84" s="25" t="s">
        <v>339</v>
      </c>
      <c r="K84" t="s">
        <v>533</v>
      </c>
    </row>
    <row r="85" spans="1:11" x14ac:dyDescent="0.15">
      <c r="A85" s="26" t="s">
        <v>343</v>
      </c>
      <c r="B85" s="14" t="s">
        <v>26</v>
      </c>
      <c r="C85" s="14" t="s">
        <v>344</v>
      </c>
      <c r="D85" s="22" t="s">
        <v>345</v>
      </c>
      <c r="E85" s="23" t="s">
        <v>28</v>
      </c>
      <c r="F85" s="24">
        <v>45750</v>
      </c>
      <c r="G85" s="24">
        <v>14</v>
      </c>
      <c r="H85" t="s">
        <v>441</v>
      </c>
      <c r="I85" s="25">
        <v>56187</v>
      </c>
      <c r="J85" s="25" t="s">
        <v>342</v>
      </c>
      <c r="K85" t="s">
        <v>534</v>
      </c>
    </row>
    <row r="86" spans="1:11" x14ac:dyDescent="0.15">
      <c r="A86" s="26" t="s">
        <v>347</v>
      </c>
      <c r="B86" s="14" t="s">
        <v>26</v>
      </c>
      <c r="C86" s="14" t="s">
        <v>348</v>
      </c>
      <c r="D86" s="22" t="s">
        <v>349</v>
      </c>
      <c r="E86" s="23" t="s">
        <v>28</v>
      </c>
      <c r="F86" s="24">
        <v>44691</v>
      </c>
      <c r="G86" s="24">
        <v>13</v>
      </c>
      <c r="H86" t="s">
        <v>442</v>
      </c>
      <c r="I86" s="25">
        <v>103937</v>
      </c>
      <c r="J86" s="25" t="s">
        <v>346</v>
      </c>
      <c r="K86" t="s">
        <v>535</v>
      </c>
    </row>
    <row r="87" spans="1:11" x14ac:dyDescent="0.15">
      <c r="A87" s="26" t="s">
        <v>351</v>
      </c>
      <c r="B87" s="14" t="s">
        <v>26</v>
      </c>
      <c r="C87" s="14" t="s">
        <v>583</v>
      </c>
      <c r="D87" s="22" t="s">
        <v>352</v>
      </c>
      <c r="E87" s="23" t="s">
        <v>28</v>
      </c>
      <c r="F87" s="24">
        <v>43543</v>
      </c>
      <c r="G87" s="24">
        <v>9</v>
      </c>
      <c r="H87" t="s">
        <v>443</v>
      </c>
      <c r="I87" s="25">
        <v>80681</v>
      </c>
      <c r="J87" s="25" t="s">
        <v>350</v>
      </c>
      <c r="K87" t="s">
        <v>536</v>
      </c>
    </row>
    <row r="88" spans="1:11" x14ac:dyDescent="0.15">
      <c r="A88" s="26" t="s">
        <v>354</v>
      </c>
      <c r="B88" s="14" t="s">
        <v>26</v>
      </c>
      <c r="C88" s="14" t="s">
        <v>571</v>
      </c>
      <c r="D88" s="22" t="s">
        <v>355</v>
      </c>
      <c r="E88" s="23" t="s">
        <v>28</v>
      </c>
      <c r="F88" s="24">
        <v>43402</v>
      </c>
      <c r="G88" s="24">
        <v>16</v>
      </c>
      <c r="H88" t="s">
        <v>444</v>
      </c>
      <c r="I88" s="25">
        <v>80684</v>
      </c>
      <c r="J88" s="25" t="s">
        <v>353</v>
      </c>
      <c r="K88" t="s">
        <v>537</v>
      </c>
    </row>
    <row r="89" spans="1:11" x14ac:dyDescent="0.15">
      <c r="A89" s="26" t="s">
        <v>357</v>
      </c>
      <c r="B89" s="14" t="s">
        <v>26</v>
      </c>
      <c r="C89" s="14" t="s">
        <v>358</v>
      </c>
      <c r="D89" s="22" t="s">
        <v>359</v>
      </c>
      <c r="E89" s="23" t="s">
        <v>28</v>
      </c>
      <c r="F89" s="24">
        <v>43351</v>
      </c>
      <c r="G89" s="24">
        <v>9</v>
      </c>
      <c r="H89" t="s">
        <v>445</v>
      </c>
      <c r="I89" s="25">
        <v>80687</v>
      </c>
      <c r="J89" s="25" t="s">
        <v>356</v>
      </c>
      <c r="K89" t="s">
        <v>538</v>
      </c>
    </row>
  </sheetData>
  <sheetProtection selectLockedCells="1"/>
  <dataValidations count="1">
    <dataValidation type="textLength" operator="lessThanOrEqual" allowBlank="1" showInputMessage="1" showErrorMessage="1" sqref="A21:A25" xr:uid="{4E98121B-A66D-4BC4-9B47-E2D419F65F41}">
      <formula1>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 INV_FY25</vt:lpstr>
      <vt:lpstr>Add'l Applicants</vt:lpstr>
      <vt:lpstr>Add'l Applicants (pg3)</vt:lpstr>
      <vt:lpstr>Add'l Applicants (pg4)</vt:lpstr>
      <vt:lpstr>Sheet1</vt:lpstr>
      <vt:lpstr>CountyBoard</vt:lpstr>
      <vt:lpstr>DC</vt:lpstr>
      <vt:lpstr>Location</vt:lpstr>
      <vt:lpstr>' INV_FY25'!Print_Area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Paul</dc:creator>
  <cp:lastModifiedBy>Shaw, Stephen</cp:lastModifiedBy>
  <cp:lastPrinted>2016-08-24T18:57:00Z</cp:lastPrinted>
  <dcterms:created xsi:type="dcterms:W3CDTF">2000-07-27T22:17:06Z</dcterms:created>
  <dcterms:modified xsi:type="dcterms:W3CDTF">2024-11-26T17:07:39Z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TC010184681033</vt:lpwstr>
  </property>
</Properties>
</file>